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40" tabRatio="633" activeTab="0"/>
  </bookViews>
  <sheets>
    <sheet name="OrderForm" sheetId="1" r:id="rId1"/>
    <sheet name="OrderSummary" sheetId="2" r:id="rId2"/>
  </sheets>
  <definedNames>
    <definedName name="_xlnm.Print_Area" localSheetId="0">'OrderForm'!$A$1:$H$379</definedName>
    <definedName name="_xlnm.Print_Area" localSheetId="1">'OrderSummary'!$A$1:$H$38</definedName>
  </definedNames>
  <calcPr fullCalcOnLoad="1"/>
</workbook>
</file>

<file path=xl/sharedStrings.xml><?xml version="1.0" encoding="utf-8"?>
<sst xmlns="http://schemas.openxmlformats.org/spreadsheetml/2006/main" count="867" uniqueCount="576">
  <si>
    <t>6mm PowerCord Cordelette 25'</t>
  </si>
  <si>
    <t xml:space="preserve">3/8” x 150’ (46M) </t>
  </si>
  <si>
    <t>HTP 3/8” x 150’ (46M) White</t>
  </si>
  <si>
    <t>HTP 3/8” x 200’  (61M) White</t>
  </si>
  <si>
    <t>HTP 3/8” x 300’ (92M) White</t>
  </si>
  <si>
    <t>HTP 3/8” x 600’ (183M) White</t>
  </si>
  <si>
    <t>HTP 3/8” x 660’ (200M) White</t>
  </si>
  <si>
    <t xml:space="preserve">HTP 3/8” x M              </t>
  </si>
  <si>
    <t xml:space="preserve">HTP 3/8” x 150’ (46M) </t>
  </si>
  <si>
    <t xml:space="preserve">HTP 3/8” x 200’  (61M) </t>
  </si>
  <si>
    <t xml:space="preserve">HTP 3/8” x 300’ (92M) </t>
  </si>
  <si>
    <t xml:space="preserve">HTP 3/8” x 600’ (183M) </t>
  </si>
  <si>
    <t xml:space="preserve">HTP 3/8” x 660’ (200M) </t>
  </si>
  <si>
    <t>HTP 3/8” x M              White</t>
  </si>
  <si>
    <t>Bk,B,R,Y,O</t>
  </si>
  <si>
    <t>HTP 7/16” x 150’ (46M) White</t>
  </si>
  <si>
    <t>City</t>
  </si>
  <si>
    <t>State</t>
  </si>
  <si>
    <t>Zip</t>
  </si>
  <si>
    <t xml:space="preserve">Order Summary </t>
  </si>
  <si>
    <t>Marathon 10.7mm lanyards w/double locking snap hooks</t>
  </si>
  <si>
    <t>Marathon 10.mm lanyards w/double locking snap hooks</t>
  </si>
  <si>
    <t>Marathon 10.7mm lanyards</t>
  </si>
  <si>
    <t>.6M / 23”</t>
  </si>
  <si>
    <t>RIT 900 6.8mm x 150’ (46M)</t>
  </si>
  <si>
    <t>RIT 900 6.8mm x 200’ (61M)</t>
  </si>
  <si>
    <t>RIT 900 6.8mm x 300’ (92M)</t>
  </si>
  <si>
    <t>RIT 900 6.8mm x 600’ (183M)</t>
  </si>
  <si>
    <t>RIT 900 6.8mm X 660’ (200M)</t>
  </si>
  <si>
    <t>RIT 900 6.8mm 6.8mm x M</t>
  </si>
  <si>
    <t>RIT 500 8mm x M</t>
  </si>
  <si>
    <t>RIT 500 8mm x 200’ (61M)</t>
  </si>
  <si>
    <t>RIT 500 8mm x 300’ (92M)</t>
  </si>
  <si>
    <t xml:space="preserve">HTP ½” x 300’ (92M) White </t>
  </si>
  <si>
    <t xml:space="preserve">HTP ½” x 600’ (183M) White </t>
  </si>
  <si>
    <t>HTP ½” x 660’ (200M) White</t>
  </si>
  <si>
    <t xml:space="preserve">HTP ½” x M               </t>
  </si>
  <si>
    <t xml:space="preserve">HTP ½” x 150’ (46M)  </t>
  </si>
  <si>
    <t xml:space="preserve">HTP ½” x 200’ (61M)  </t>
  </si>
  <si>
    <t xml:space="preserve">HTP ½” x 300’ (92M) </t>
  </si>
  <si>
    <t xml:space="preserve">HTP ½” x 600’ (183M)  </t>
  </si>
  <si>
    <t xml:space="preserve">HTP ½” x 660’ (200M) </t>
  </si>
  <si>
    <t>HTP ½” x M              White</t>
  </si>
  <si>
    <t xml:space="preserve">5/8” x 150’ (46M) </t>
  </si>
  <si>
    <t xml:space="preserve">5/8” x 200’ (61M)  </t>
  </si>
  <si>
    <t xml:space="preserve">5/8” x 300’ (92M) </t>
  </si>
  <si>
    <t xml:space="preserve">5/8” x 600’ (183M)  </t>
  </si>
  <si>
    <t xml:space="preserve">5/8” x 660’ (200M) </t>
  </si>
  <si>
    <t>Bk, B, R, Y</t>
  </si>
  <si>
    <t xml:space="preserve">HTP 5/8” x 150’ (46M) White </t>
  </si>
  <si>
    <t xml:space="preserve">HTP 5/8” x 200’ (61M) White </t>
  </si>
  <si>
    <t>HTP 5/8” x 300’ (92M) White</t>
  </si>
  <si>
    <t>7/16” x 600’ (183M) White</t>
  </si>
  <si>
    <t>7/16” x 660’ (200M) White</t>
  </si>
  <si>
    <t>PERK Pak (40’ 8mm, carabiner)</t>
  </si>
  <si>
    <t xml:space="preserve">Tech Pak 2.0 (carries 1/2" x 200') </t>
  </si>
  <si>
    <t>Rescue Team Stickers</t>
  </si>
  <si>
    <t>Sterling Logo Stickers</t>
  </si>
  <si>
    <t>Prime Shorts</t>
  </si>
  <si>
    <t>Buyer Name:</t>
  </si>
  <si>
    <t xml:space="preserve">Contact Info: </t>
  </si>
  <si>
    <t>2.75mmGlo Zipper pulls w/cord locks</t>
  </si>
  <si>
    <t xml:space="preserve">Buyer Name: </t>
  </si>
  <si>
    <t>2006 Vol17-06       Order Form</t>
  </si>
  <si>
    <t>Effective September 1, 2005 through January 31, 2006.</t>
  </si>
  <si>
    <r>
      <t xml:space="preserve">        </t>
    </r>
    <r>
      <rPr>
        <i/>
        <sz val="10"/>
        <rFont val="Arial"/>
        <family val="2"/>
      </rPr>
      <t xml:space="preserve">  Volume </t>
    </r>
    <r>
      <rPr>
        <b/>
        <i/>
        <sz val="10"/>
        <rFont val="Arial"/>
        <family val="2"/>
      </rPr>
      <t>17-06 Issue 1</t>
    </r>
    <r>
      <rPr>
        <i/>
        <sz val="10"/>
        <rFont val="Arial"/>
        <family val="2"/>
      </rPr>
      <t xml:space="preserve"> Price List.</t>
    </r>
  </si>
  <si>
    <t>2.75M GloM Glo x 100M Glo</t>
  </si>
  <si>
    <t>2.75M GloM Glo x 200M Glo</t>
  </si>
  <si>
    <t>3M GloM Glo per M Glo</t>
  </si>
  <si>
    <t>Sterling offers a range of great ropes in short lengths. Most</t>
  </si>
  <si>
    <t>lengths are less than 40M and range in price $1/M-$1.60/M</t>
  </si>
  <si>
    <t>6mm Powercord x 50M</t>
  </si>
  <si>
    <t>6mm Powercord x 100M</t>
  </si>
  <si>
    <t>6mm Powercord x 200M</t>
  </si>
  <si>
    <t>½” x 150’ (46M)</t>
  </si>
  <si>
    <t>½” x 200’ (61M)</t>
  </si>
  <si>
    <t>½” x 300’ (92M)</t>
  </si>
  <si>
    <t>½” x 600’(183M)</t>
  </si>
  <si>
    <t>½” x 660’(200M)</t>
  </si>
  <si>
    <t>½” x M          Color</t>
  </si>
  <si>
    <t>5/8” x M              Color</t>
  </si>
  <si>
    <t>7mm Cordelette x 18'</t>
  </si>
  <si>
    <t>7mm Cordelette x 21'</t>
  </si>
  <si>
    <t>7mm Cordelette x 25'</t>
  </si>
  <si>
    <t>6mm PowerCord Cordelette 18'</t>
  </si>
  <si>
    <t>6mm PowerCord Cordelette 21'</t>
  </si>
  <si>
    <t>G, Y, B, R</t>
  </si>
  <si>
    <t>All</t>
  </si>
  <si>
    <t>Sport 10.4mm x 70M Dry</t>
  </si>
  <si>
    <t>Pro 10.1mm x 50M</t>
  </si>
  <si>
    <t>Pro 10.1mm x 50M Dry</t>
  </si>
  <si>
    <t>Pro 10.1mm x 60M</t>
  </si>
  <si>
    <t>Pro 10.1mm x 60M Dry</t>
  </si>
  <si>
    <t>Pro 10.1mm x 70M</t>
  </si>
  <si>
    <t>Pro 10.1mm x 70M Dry</t>
  </si>
  <si>
    <t>Biathlon Sport x 60M</t>
  </si>
  <si>
    <t>Biathlon Sport x 60M Dry</t>
  </si>
  <si>
    <t>Biathlon Sport x 70M</t>
  </si>
  <si>
    <t>Biathlon Sport x 70M Dry</t>
  </si>
  <si>
    <t>Biathlon Pro x 60M</t>
  </si>
  <si>
    <t>Biathlon Pro x 60M Dry</t>
  </si>
  <si>
    <t>Biathlon Pro x 70M</t>
  </si>
  <si>
    <t>Biathlon Pro x 70M Dry</t>
  </si>
  <si>
    <t>Duetto 8.4mm Half x M</t>
  </si>
  <si>
    <t>Duetto 8.4mm Half x M Dry</t>
  </si>
  <si>
    <t>Duetto x 50M</t>
  </si>
  <si>
    <t>Duetto x 50M Dry</t>
  </si>
  <si>
    <t>HTP 7/16” x 200’ (61M) White</t>
  </si>
  <si>
    <t>HTP 7/16” x 300’ (92M) White</t>
  </si>
  <si>
    <t>HTP 7/16” x 600’ (183M) White</t>
  </si>
  <si>
    <t>HTP 7/16” x 660’ (200M) White</t>
  </si>
  <si>
    <t xml:space="preserve">HTP 7/16” x M              </t>
  </si>
  <si>
    <t xml:space="preserve">HTP 7/16” x 150’ (46M) </t>
  </si>
  <si>
    <t xml:space="preserve">HTP 7/16” x 200’ (61M) </t>
  </si>
  <si>
    <t xml:space="preserve">HTP 7/16” x 300’ (92M) </t>
  </si>
  <si>
    <t xml:space="preserve">HTP 7/16” x 600’ (183M) </t>
  </si>
  <si>
    <t xml:space="preserve">HTP 7/16” x 660’ (200M) </t>
  </si>
  <si>
    <t>HTP 7/16” x M              White</t>
  </si>
  <si>
    <t xml:space="preserve">3/8” x M               </t>
  </si>
  <si>
    <t>3/8” x 200’  (61M )</t>
  </si>
  <si>
    <t>3/8” x 300’ (92M)</t>
  </si>
  <si>
    <t>3/8” x 600’ (183M)</t>
  </si>
  <si>
    <t>3/8” x 660’ (200M)</t>
  </si>
  <si>
    <t>HTP ½” x 150’ (46M) White</t>
  </si>
  <si>
    <t xml:space="preserve">HTP ½” x 200’ (61M) White </t>
  </si>
  <si>
    <t>4mm per M</t>
  </si>
  <si>
    <t>5mm per M</t>
  </si>
  <si>
    <t>8mm per M</t>
  </si>
  <si>
    <t>6mm per M</t>
  </si>
  <si>
    <t>7mm per M</t>
  </si>
  <si>
    <t>9mm per M</t>
  </si>
  <si>
    <t xml:space="preserve">9mm x M               </t>
  </si>
  <si>
    <t xml:space="preserve">9mm x 150’ (46M) </t>
  </si>
  <si>
    <t>9mm x 200’  (61M)</t>
  </si>
  <si>
    <t xml:space="preserve">9mm x 300’ (92M) </t>
  </si>
  <si>
    <t xml:space="preserve">9mm x 600’ (183M) </t>
  </si>
  <si>
    <t xml:space="preserve">9mm x 660’ (200M) </t>
  </si>
  <si>
    <t>3/8” x M               White</t>
  </si>
  <si>
    <t>3/8” x 150’ (46M) White</t>
  </si>
  <si>
    <t>7/16” x M White</t>
  </si>
  <si>
    <t>7/16” x M              Bk,B,R,Y,G,O</t>
  </si>
  <si>
    <t>½” x M White</t>
  </si>
  <si>
    <t>5/8” x M White</t>
  </si>
  <si>
    <t>RIT Response 9mm x M</t>
  </si>
  <si>
    <t xml:space="preserve">8mmSafetyGlo x M </t>
  </si>
  <si>
    <t>RIT Response x 150’ (46M)</t>
  </si>
  <si>
    <t>RIT Response x 200’ (61M)</t>
  </si>
  <si>
    <t>RIT Response x 300’ (92M)</t>
  </si>
  <si>
    <t xml:space="preserve">HTP 5/8” x 600’ (183M) White </t>
  </si>
  <si>
    <t>HTP 5/8” x 660’ (200M) White</t>
  </si>
  <si>
    <t xml:space="preserve">HTP 5/8” xM               
</t>
  </si>
  <si>
    <t xml:space="preserve">HTP 5/8” x 150’ (46M) 
</t>
  </si>
  <si>
    <t xml:space="preserve">HTP 5/8” x 200’ (61M) 
 </t>
  </si>
  <si>
    <t xml:space="preserve">HTP 5/8” x 300’ (92M) 
</t>
  </si>
  <si>
    <t xml:space="preserve">HTP 5/8” x 600’ (183M) 
</t>
  </si>
  <si>
    <t xml:space="preserve">HTP 5/8” x 660’ (200M) 
</t>
  </si>
  <si>
    <t xml:space="preserve">HTP 5/8” x M              White </t>
  </si>
  <si>
    <t>Qnty</t>
  </si>
  <si>
    <t>HTP 3mm x 100M</t>
  </si>
  <si>
    <t>HTP 3mm x 200M</t>
  </si>
  <si>
    <t>HTP 3mm per M</t>
  </si>
  <si>
    <t>HTP 4mm x 100M</t>
  </si>
  <si>
    <t>HTP 4mm x 200M</t>
  </si>
  <si>
    <t>HTP 4mm per M</t>
  </si>
  <si>
    <t>HTP 5mm x 100M</t>
  </si>
  <si>
    <t>HTP 5mm x 200M</t>
  </si>
  <si>
    <t>HTP 5mm per M</t>
  </si>
  <si>
    <t xml:space="preserve">Please call us for pricing information.  </t>
  </si>
  <si>
    <t>Today's Date</t>
  </si>
  <si>
    <t>Street</t>
  </si>
  <si>
    <t>6mm x 68” sewn loop</t>
  </si>
  <si>
    <t xml:space="preserve">O, </t>
  </si>
  <si>
    <t>Short Purcells</t>
  </si>
  <si>
    <t>6mm x 42” sewn loop</t>
  </si>
  <si>
    <t>G</t>
  </si>
  <si>
    <t>Chest Purcells</t>
  </si>
  <si>
    <t>6mm x 20” sewn loop</t>
  </si>
  <si>
    <t>OD</t>
  </si>
  <si>
    <t>PO Number:</t>
  </si>
  <si>
    <t>Contact Info:</t>
  </si>
  <si>
    <t>Shipping Address.</t>
  </si>
  <si>
    <t>Billing Address</t>
  </si>
  <si>
    <t>blk/yel</t>
  </si>
  <si>
    <t>yellow</t>
  </si>
  <si>
    <t>Assorted</t>
  </si>
  <si>
    <t>1” (25mm) Tech Tape™x 300 FT</t>
  </si>
  <si>
    <t>White</t>
  </si>
  <si>
    <t>3/8” x 150’(46M)Yellow/reflective</t>
  </si>
  <si>
    <t>3/8” x 200’(61M)Yellow/reflective</t>
  </si>
  <si>
    <t>3/8” x 300’(92M)Yellow/reflective</t>
  </si>
  <si>
    <t>3/8”x600’(183M)Yellow/reflective</t>
  </si>
  <si>
    <t>3/8”x660’(200M)Yellow/reflective</t>
  </si>
  <si>
    <t>RIT 500 8mm x 600’ (183M)</t>
  </si>
  <si>
    <t>RIT 500 8mm x 150’ (46M)</t>
  </si>
  <si>
    <t>RIT 500 8mm x 660’ (200M)</t>
  </si>
  <si>
    <t>5/16” x 75’ (23M)Yellow w/R tracer</t>
  </si>
  <si>
    <t>3/8” x 75’ (23M)Yellow w/R tracer</t>
  </si>
  <si>
    <t xml:space="preserve">5/8” x 200’ (61M) White </t>
  </si>
  <si>
    <t>5/8” x 300’ (92M) White</t>
  </si>
  <si>
    <t>5/8” x 600’ (183M) White</t>
  </si>
  <si>
    <t>5/8” x 660’ (200M) White</t>
  </si>
  <si>
    <t>5/8” x 150’ (46M) White</t>
  </si>
  <si>
    <t>½” x 150’ (46M) White</t>
  </si>
  <si>
    <t>½” x 200’ (61M) White</t>
  </si>
  <si>
    <t xml:space="preserve">½” x 300’ (92M) White </t>
  </si>
  <si>
    <t xml:space="preserve">½” x 600’ (183M) White </t>
  </si>
  <si>
    <t>½” x 660’ (200M) White</t>
  </si>
  <si>
    <t>7/16” x 150’ (46M) White</t>
  </si>
  <si>
    <t>7/16” x 200’  (61M) White</t>
  </si>
  <si>
    <t>7/16” x 300’ (92M) White</t>
  </si>
  <si>
    <r>
      <t xml:space="preserve">        </t>
    </r>
    <r>
      <rPr>
        <i/>
        <sz val="10"/>
        <rFont val="Arial"/>
        <family val="2"/>
      </rPr>
      <t xml:space="preserve">  There are minimums on some itmes such as bootlaces, and some cord products. </t>
    </r>
    <r>
      <rPr>
        <sz val="10"/>
        <rFont val="Arial"/>
        <family val="0"/>
      </rPr>
      <t xml:space="preserve"> </t>
    </r>
  </si>
  <si>
    <t>Quantum 10.7mm x 50M</t>
  </si>
  <si>
    <t>Quantum 10.7mm x 50M Dry</t>
  </si>
  <si>
    <t>Quantum 10.7mm x 60M</t>
  </si>
  <si>
    <t>Quantum 10.7mm x 60M Dry</t>
  </si>
  <si>
    <t>Kosmos 10.2mm x 50M</t>
  </si>
  <si>
    <t>Kosmos 10.2mm x 50M Dry</t>
  </si>
  <si>
    <t>Kosmos 10.2mm x 60M</t>
  </si>
  <si>
    <t>Kosmos 10.2mm x 60M Dry</t>
  </si>
  <si>
    <t>Kosmos 10.2mm x 70M</t>
  </si>
  <si>
    <t>Kosmos 10.2mm x 70M Dry</t>
  </si>
  <si>
    <t>Velocity 9.8mm x 50M</t>
  </si>
  <si>
    <t>Velocity 9.8mm x 50M Dry</t>
  </si>
  <si>
    <t>Velocity 9.8mm x 60M</t>
  </si>
  <si>
    <t>Velocity 9.8mm x 60M Dry</t>
  </si>
  <si>
    <t>Velocity 9.8mm x 70M</t>
  </si>
  <si>
    <t>Velocity 9.8mm x 70M Dry</t>
  </si>
  <si>
    <t xml:space="preserve">  Nitro™</t>
  </si>
  <si>
    <t>3M GloM Glo x 100M Glo</t>
  </si>
  <si>
    <t>3M GloM Glo x 200M Glo</t>
  </si>
  <si>
    <t>4M GloM Glo per M Glo</t>
  </si>
  <si>
    <t>4M GloM Glo x 50M Glo</t>
  </si>
  <si>
    <t>4M GloM Glo x 100M Glo</t>
  </si>
  <si>
    <t>4M GloM Glo x 200M Glo</t>
  </si>
  <si>
    <t>5M GloM Glo per M Glo</t>
  </si>
  <si>
    <t>5M GloM Glo x 50M Glo</t>
  </si>
  <si>
    <t>5M GloM Glo x 100M Glo</t>
  </si>
  <si>
    <t>5M GloM Glo x 200M Glo</t>
  </si>
  <si>
    <t>2.75M GloM Glo per M Glo</t>
  </si>
  <si>
    <t>QNTY</t>
  </si>
  <si>
    <t xml:space="preserve">HTP 9mm x M  </t>
  </si>
  <si>
    <t>B, R, Y</t>
  </si>
  <si>
    <t xml:space="preserve">HTP 9mm x 200’  (61M) </t>
  </si>
  <si>
    <t xml:space="preserve">HTP 9mm x 300’ (92M)  </t>
  </si>
  <si>
    <t xml:space="preserve">HTP 9mm x 600’ (183M)  </t>
  </si>
  <si>
    <t xml:space="preserve">HTP 9mm x 660’ (200M)  </t>
  </si>
  <si>
    <t xml:space="preserve">HTP 9mm x 150’ (46M)  </t>
  </si>
  <si>
    <t>1/2” x 300’ (92M)White w/reflective</t>
  </si>
  <si>
    <t>1/2” x 600’ (183M)White w/reflective</t>
  </si>
  <si>
    <t>1/2” x 660’ (200M)White w/reflective</t>
  </si>
  <si>
    <t>RIT Lines™ &amp; Personal Escape</t>
  </si>
  <si>
    <t>All Aramid</t>
  </si>
  <si>
    <t xml:space="preserve">Personal Escape </t>
  </si>
  <si>
    <t>Aramid / Nylon</t>
  </si>
  <si>
    <t>8mmSafetyGlo x 150’Yellow, Red</t>
  </si>
  <si>
    <t>8mmSafetyGlo x 200’Yellow, Red</t>
  </si>
  <si>
    <t>8mmSafetyGlo x 300’Yellow, Red</t>
  </si>
  <si>
    <t>8mmSafetyGlo x 600’Yellow, Red</t>
  </si>
  <si>
    <t>8mmSafetyGlo x 660’Yellow, Red</t>
  </si>
  <si>
    <t>8mm x 150’ (46M)Y, O, R</t>
  </si>
  <si>
    <t>8mm x 200’ (61M)Y, O, R</t>
  </si>
  <si>
    <t>8mm x 300’ (92M)Y, O, R</t>
  </si>
  <si>
    <t>8mm x 600’ (183M)Y, O, R</t>
  </si>
  <si>
    <t>Duetto x 60M</t>
  </si>
  <si>
    <t>Duetto x 60M Dry</t>
  </si>
  <si>
    <t>Duetto x 70M</t>
  </si>
  <si>
    <t>Duetto x 70M Dry</t>
  </si>
  <si>
    <t>BiColor</t>
  </si>
  <si>
    <t>BiPolar Duetto 8.4mm x 100M</t>
  </si>
  <si>
    <t>BiPolar Duetto x 100M Dry</t>
  </si>
  <si>
    <t>BiPolar Duetto 8.4mm x 120M</t>
  </si>
  <si>
    <t>BiPolar Duetto  x 120M Dry</t>
  </si>
  <si>
    <t>Marathon</t>
  </si>
  <si>
    <t>8.8mm Half x M</t>
  </si>
  <si>
    <t>8.8mm Half x M Dry</t>
  </si>
  <si>
    <t>Biathlon Half x 100M</t>
  </si>
  <si>
    <t>Biathlon Half x 100M Dry</t>
  </si>
  <si>
    <t>Big Gym x M (cut lengths)</t>
  </si>
  <si>
    <t>Slim Gym x M</t>
  </si>
  <si>
    <t xml:space="preserve">Big Gym x 100M </t>
  </si>
  <si>
    <t>Slim Gym x 100M</t>
  </si>
  <si>
    <t xml:space="preserve">Jungle Gym x M </t>
  </si>
  <si>
    <t>Tarzan x M</t>
  </si>
  <si>
    <t xml:space="preserve">Jungle Gym x 100M </t>
  </si>
  <si>
    <t>Tarzan x 100M</t>
  </si>
  <si>
    <t>2mm per M</t>
  </si>
  <si>
    <t>3mm per M</t>
  </si>
  <si>
    <t>2.75mm per M</t>
  </si>
  <si>
    <t>3/8” x660’(200M)Yellow w/R tracer</t>
  </si>
  <si>
    <t xml:space="preserve">    Spec 1000™</t>
  </si>
  <si>
    <t xml:space="preserve">Bags </t>
  </si>
  <si>
    <t>Rope Bags</t>
  </si>
  <si>
    <t>Throw Bags</t>
  </si>
  <si>
    <t>Rescue Small (200’)</t>
  </si>
  <si>
    <t>Orange</t>
  </si>
  <si>
    <t>5/16” x 50’ &amp; Bag</t>
  </si>
  <si>
    <t>Rescue Large (425’)</t>
  </si>
  <si>
    <t>Red</t>
  </si>
  <si>
    <t>3/8” x 75’ &amp; Bag</t>
  </si>
  <si>
    <t>Yellow</t>
  </si>
  <si>
    <t xml:space="preserve">Nomex Bag </t>
  </si>
  <si>
    <t>Black</t>
  </si>
  <si>
    <t>7/16” x 50’ &amp; Bag</t>
  </si>
  <si>
    <t>Nomex Bag w/ 200’ RIT 900</t>
  </si>
  <si>
    <t>7/16” x 75’&amp; Bag</t>
  </si>
  <si>
    <t>Bags Only</t>
  </si>
  <si>
    <t>PERK Pak bag only</t>
  </si>
  <si>
    <t>Bag Small</t>
  </si>
  <si>
    <t>Bag Large</t>
  </si>
  <si>
    <t>Bag XLg</t>
  </si>
  <si>
    <t>Item Description</t>
  </si>
  <si>
    <t>Rope Lanyard Products</t>
  </si>
  <si>
    <t>Length</t>
  </si>
  <si>
    <t>1M / 39”</t>
  </si>
  <si>
    <t>2M / 79”</t>
  </si>
  <si>
    <t xml:space="preserve">Sewn Cord Products </t>
  </si>
  <si>
    <t xml:space="preserve">Dealer </t>
  </si>
  <si>
    <t>RIT Response x 600’ (183M)</t>
  </si>
  <si>
    <t>RIT Response X 660’ (200M)</t>
  </si>
  <si>
    <t>8mm x M NFPA</t>
  </si>
  <si>
    <t>3/16" x M</t>
  </si>
  <si>
    <t>5/16” x M Yellow w/R tracer</t>
  </si>
  <si>
    <t>3/16" x 600' (183M )</t>
  </si>
  <si>
    <t>3/8” x M Yellow w/R tracer</t>
  </si>
  <si>
    <t>3/8” xM Yellow w/R tracer</t>
  </si>
  <si>
    <t>1/4" x M</t>
  </si>
  <si>
    <t>1/4" x 200M</t>
  </si>
  <si>
    <t>7/16” x M Ylw or Red w/Tracer</t>
  </si>
  <si>
    <t>3/8” x M  Yellow w/R tracer</t>
  </si>
  <si>
    <t xml:space="preserve">7/16” x 150’ (46M)Y or R </t>
  </si>
  <si>
    <t xml:space="preserve">7/16” x 200’ (61M)Y or R </t>
  </si>
  <si>
    <t>7/16” x 300’ (92M)Y or R</t>
  </si>
  <si>
    <t xml:space="preserve">7/16” x600’(183M)Y or R </t>
  </si>
  <si>
    <t xml:space="preserve">7/16” x660’(200M)Y or R </t>
  </si>
  <si>
    <t>Climbing Rope bag</t>
  </si>
  <si>
    <t>Rope Tarp</t>
  </si>
  <si>
    <t>7mm x 50M</t>
  </si>
  <si>
    <t>7mm x100M</t>
  </si>
  <si>
    <t>7mm x 200M</t>
  </si>
  <si>
    <t>8mm x 50M</t>
  </si>
  <si>
    <t>8mm x 100M</t>
  </si>
  <si>
    <t>8mm x 200M</t>
  </si>
  <si>
    <t>9mm x 50M</t>
  </si>
  <si>
    <t>9mm x 100M</t>
  </si>
  <si>
    <t>9mm x 200M</t>
  </si>
  <si>
    <r>
      <t>* Polyester core, nylon sheath. 8mm is Polyester sheath,</t>
    </r>
    <r>
      <rPr>
        <sz val="8"/>
        <rFont val="Arial"/>
        <family val="2"/>
      </rPr>
      <t xml:space="preserve"> </t>
    </r>
    <r>
      <rPr>
        <sz val="7"/>
        <rFont val="Arial"/>
        <family val="2"/>
      </rPr>
      <t>nylon core</t>
    </r>
  </si>
  <si>
    <t>Packaged Accessory Cord Products</t>
  </si>
  <si>
    <t>Description</t>
  </si>
  <si>
    <t>Minimum</t>
  </si>
  <si>
    <t>6mm PowerCord x 5.5M (18’)</t>
  </si>
  <si>
    <t>6mm PowerCord x 6.4M (21’)</t>
  </si>
  <si>
    <t>6mm PowerCord x 7.6M (25’)</t>
  </si>
  <si>
    <t>7mm x 5.5M (18’)</t>
  </si>
  <si>
    <t>7mm x 6.4M (21’)</t>
  </si>
  <si>
    <t>7mm x 7.6M (25’)</t>
  </si>
  <si>
    <t>TentCord</t>
  </si>
  <si>
    <t>2.75mm GloCord x 50 ft w/ 4 LineLok</t>
  </si>
  <si>
    <t>4 pgk</t>
  </si>
  <si>
    <t>Total</t>
  </si>
  <si>
    <t>Static Ropes</t>
  </si>
  <si>
    <t>Info@Sterlingrope.com</t>
  </si>
  <si>
    <t>Safety™ Rescue Rope</t>
  </si>
  <si>
    <r>
      <t xml:space="preserve">  </t>
    </r>
    <r>
      <rPr>
        <i/>
        <sz val="9"/>
        <rFont val="Arial"/>
        <family val="2"/>
      </rPr>
      <t xml:space="preserve">          We will do our best to provide your color choice, if it has to be specific please call.</t>
    </r>
  </si>
  <si>
    <t xml:space="preserve">          Custom cuts are available outside of this form, please call.</t>
  </si>
  <si>
    <r>
      <t xml:space="preserve">          </t>
    </r>
    <r>
      <rPr>
        <i/>
        <sz val="10"/>
        <rFont val="Arial"/>
        <family val="2"/>
      </rPr>
      <t>Using this form does not guarantee your discount level or terms, if you have questions please call</t>
    </r>
    <r>
      <rPr>
        <sz val="10"/>
        <rFont val="Arial"/>
        <family val="0"/>
      </rPr>
      <t>.</t>
    </r>
  </si>
  <si>
    <r>
      <t>Notes:</t>
    </r>
    <r>
      <rPr>
        <i/>
        <sz val="10"/>
        <rFont val="Arial"/>
        <family val="2"/>
      </rPr>
      <t xml:space="preserve"> This workbook is not write protected to allow you flexibility, if you have any questions please refer to our  </t>
    </r>
  </si>
  <si>
    <t>5mm Flat 52"</t>
  </si>
  <si>
    <t>5mm Flat 60"</t>
  </si>
  <si>
    <t>5mm Flat 72"</t>
  </si>
  <si>
    <t>5mm Round 46"</t>
  </si>
  <si>
    <t>5mm Round 52"</t>
  </si>
  <si>
    <t>5mm Round 60"</t>
  </si>
  <si>
    <t>5mm Round 72"</t>
  </si>
  <si>
    <t>5mm Round 200M Spool</t>
  </si>
  <si>
    <t>5mm Flat 200M Spool</t>
  </si>
  <si>
    <t>Minimums: 12 laces per each diameter</t>
  </si>
  <si>
    <t>3mm Round 46'</t>
  </si>
  <si>
    <t>3mm Round 52'</t>
  </si>
  <si>
    <t>3mm Round 60'</t>
  </si>
  <si>
    <t>3mm Round 72'</t>
  </si>
  <si>
    <t>3mm Round 200M Spools</t>
  </si>
  <si>
    <t>Miscellany</t>
  </si>
  <si>
    <t>Hardware</t>
  </si>
  <si>
    <t>Soft Wear</t>
  </si>
  <si>
    <t>Hand held Hot Knife w/Blade</t>
  </si>
  <si>
    <t>Blade Only</t>
  </si>
  <si>
    <t>Bench Mount Hot Knife</t>
  </si>
  <si>
    <t>Bench Mount Blade</t>
  </si>
  <si>
    <t>Sterling Banner</t>
  </si>
  <si>
    <t>T-Shirt Rescue Team  S-XXL</t>
  </si>
  <si>
    <t>Nitro™9.8mm x 50M</t>
  </si>
  <si>
    <t>Nitro 9.8mm x 50M Dry</t>
  </si>
  <si>
    <t>Nitro 9.8mm x 60M</t>
  </si>
  <si>
    <t>Nitro 9.8mm x 60M Dry</t>
  </si>
  <si>
    <t>Nitro 9.8mm x 70M</t>
  </si>
  <si>
    <t>Nitro 9.8mm x 70M Dry</t>
  </si>
  <si>
    <t>Mega 11.2mm x 50M</t>
  </si>
  <si>
    <t>Mega 11.2mm x 50M Dry</t>
  </si>
  <si>
    <t>Mega 11.2mm x 60M</t>
  </si>
  <si>
    <t>Mega 11.2mm x 60M Dry</t>
  </si>
  <si>
    <t>Ultra 10.7mm x 50M</t>
  </si>
  <si>
    <t>Ultra 10.7mm x 50M Dry</t>
  </si>
  <si>
    <t>Ultra 10.7mm x 60M</t>
  </si>
  <si>
    <t>Ultra 10.7mm x 60M Dry</t>
  </si>
  <si>
    <t>Ultra 10.7mm x 70M</t>
  </si>
  <si>
    <t>Ultra 10.7mm x 70M Dry</t>
  </si>
  <si>
    <t>Sport 10.4mm x 50M</t>
  </si>
  <si>
    <t>Sport 10.4mm x 50M Dry</t>
  </si>
  <si>
    <t>Sport 10.4mm x 60M</t>
  </si>
  <si>
    <t>Sport 10.4mm x 60M Dry</t>
  </si>
  <si>
    <t>Sport 10.4mm x 70M</t>
  </si>
  <si>
    <t xml:space="preserve">Item </t>
  </si>
  <si>
    <t>BiColors</t>
  </si>
  <si>
    <t xml:space="preserve">  Marathon™ Series    </t>
  </si>
  <si>
    <t>Biathlon™ BiPattern</t>
  </si>
  <si>
    <t>Biathlon BiPattern</t>
  </si>
  <si>
    <t>Two Rope Systems</t>
  </si>
  <si>
    <t>8.8mm Half x 50M</t>
  </si>
  <si>
    <t>8.8mm Half x 50M Dry</t>
  </si>
  <si>
    <t>8.8mm Half x 60M</t>
  </si>
  <si>
    <t>8.8mm Half x 60M Dry</t>
  </si>
  <si>
    <t>8.8mm Half x 70M</t>
  </si>
  <si>
    <t>8.8mm Half x 70M Dry</t>
  </si>
  <si>
    <t>7.6mm Twin x 50M</t>
  </si>
  <si>
    <t>7.6mm Twinx50M Dry</t>
  </si>
  <si>
    <t>7.6mm Twin x 60M</t>
  </si>
  <si>
    <t>7.6mm Twin x 60M Dry</t>
  </si>
  <si>
    <t>7.6mm Twin x 70M</t>
  </si>
  <si>
    <t>7.6mm Twin x 70M Dry</t>
  </si>
  <si>
    <t>Gym Ropes</t>
  </si>
  <si>
    <t xml:space="preserve">Big Gym x 200M </t>
  </si>
  <si>
    <t>Slim Gym x 200M</t>
  </si>
  <si>
    <t>Jungle Gym x 200M</t>
  </si>
  <si>
    <t>Tarzan x 200M</t>
  </si>
  <si>
    <t>8mm x 660’ (200M)Y, O, R</t>
  </si>
  <si>
    <t>Float Rope</t>
  </si>
  <si>
    <t>WaterLine™</t>
  </si>
  <si>
    <t>GrabLine™</t>
  </si>
  <si>
    <t>5/16” x 200’ (61M)Yellow w/R tracer</t>
  </si>
  <si>
    <t>5/16” x 300’ (92M)Yellow w/R tracer</t>
  </si>
  <si>
    <t>5/16” x 600’(183M)Yellow w/R tracer</t>
  </si>
  <si>
    <t>5/16” x 200M(660’)Yellow w/R tracer</t>
  </si>
  <si>
    <t>3/8” x 150’ (46M)Yellow w/R tracer</t>
  </si>
  <si>
    <t>3/8” x 200’ (61M)Yellow w/R tracer</t>
  </si>
  <si>
    <t>3/8” x 300’ (92M)Yellow w/R tracer</t>
  </si>
  <si>
    <t>3/8” x 600’ (183M)Yellow w/R tracer</t>
  </si>
  <si>
    <t>3/8” x 660’ (200M)Yellow w/R tracer</t>
  </si>
  <si>
    <t>5/16” x 660’(200M)Yellow w/R tracer</t>
  </si>
  <si>
    <t>3/8” x 600’(183M)Yellow w/R tracer</t>
  </si>
  <si>
    <t>½” Spectra x 44”</t>
  </si>
  <si>
    <t>¾” (19mm) x 9”</t>
  </si>
  <si>
    <t>1” Nylon Tubular x 44”</t>
  </si>
  <si>
    <t>Spectra® Sewn Slings</t>
  </si>
  <si>
    <t>1” Nylon Flat x 48” /4’</t>
  </si>
  <si>
    <t>½” (13mm) x 10”</t>
  </si>
  <si>
    <t>1” Nylon Flat x 72”/6’</t>
  </si>
  <si>
    <t>½” (13mm) x 24”</t>
  </si>
  <si>
    <t>1” Nylon Flat x 96”/8’</t>
  </si>
  <si>
    <t>½” (13mm) x 30”</t>
  </si>
  <si>
    <t>Daisy Chains</t>
  </si>
  <si>
    <t>½” (13mm) x 48”</t>
  </si>
  <si>
    <t>½” Spectra 10 Loop 45”</t>
  </si>
  <si>
    <t>½” Spectra 14 Loop 59”</t>
  </si>
  <si>
    <t xml:space="preserve">Webbing Colors: </t>
  </si>
  <si>
    <t>Subject to availability</t>
  </si>
  <si>
    <t xml:space="preserve">11/16” </t>
  </si>
  <si>
    <t>Black, Blue, Red, Silver</t>
  </si>
  <si>
    <t xml:space="preserve">1” </t>
  </si>
  <si>
    <t>Royal Blue, Yellow, Orange, Red, Black, Green, Purple</t>
  </si>
  <si>
    <t>1” Tech Tape</t>
  </si>
  <si>
    <t>Aztek Shock Absorber</t>
  </si>
  <si>
    <t xml:space="preserve">6mm x 44” w/ adjustable loop </t>
  </si>
  <si>
    <t>Aztek Ratchet</t>
  </si>
  <si>
    <t>6mm x 11” w/ adjustable loop</t>
  </si>
  <si>
    <t>Aztek Edge Restraint Cord</t>
  </si>
  <si>
    <t>9mm x 38’  w/ sewn eye</t>
  </si>
  <si>
    <t xml:space="preserve">Blue </t>
  </si>
  <si>
    <t>Foot End Jigger</t>
  </si>
  <si>
    <t>9mm x 38’  w/sewn eye</t>
  </si>
  <si>
    <t xml:space="preserve">Red </t>
  </si>
  <si>
    <t>Head-end Litter Spider</t>
  </si>
  <si>
    <t>7mm x 68” w/ adjustable loop</t>
  </si>
  <si>
    <t>Light</t>
  </si>
  <si>
    <t>Bearer Tie In</t>
  </si>
  <si>
    <t>7mm x 34” w/adjustable loop</t>
  </si>
  <si>
    <t>Dark</t>
  </si>
  <si>
    <t>Bound Loop Prusik Short</t>
  </si>
  <si>
    <t>8mm x16” sewn prusik</t>
  </si>
  <si>
    <t>R, O, Y</t>
  </si>
  <si>
    <t>Bound Loop Prusik Long</t>
  </si>
  <si>
    <t>8mm x22” sewn prusik</t>
  </si>
  <si>
    <t>B, T, P</t>
  </si>
  <si>
    <t>Long Purcells</t>
  </si>
  <si>
    <t>6mm x 100M</t>
  </si>
  <si>
    <t>6mm x 200M</t>
  </si>
  <si>
    <t>Ship Date:</t>
  </si>
  <si>
    <t>Webbing</t>
  </si>
  <si>
    <t xml:space="preserve">1” (25mm) Tubular x 300 FT </t>
  </si>
  <si>
    <t xml:space="preserve">11/16” Tubular x 300’ </t>
  </si>
  <si>
    <t>1” Flat Type 18 x 300’</t>
  </si>
  <si>
    <t>Sewn Slings</t>
  </si>
  <si>
    <t>11/16” (17mm) x 24” Nylon</t>
  </si>
  <si>
    <t>1” (25mm) Tubular Nylon x 24”</t>
  </si>
  <si>
    <t>11/16” (17mm) x 30”</t>
  </si>
  <si>
    <t>1” (25mm) Tubular x 48”</t>
  </si>
  <si>
    <t>11/16” (17mm) x 48”</t>
  </si>
  <si>
    <t>1” (25mm) Flat Nylon x 48”/ 4’</t>
  </si>
  <si>
    <t xml:space="preserve">Dog Bone / Quick Draw Sling </t>
  </si>
  <si>
    <t>1” (25mm) Flat Nylon x 96”/ 8’</t>
  </si>
  <si>
    <t>¾” (19mm)  x 4”Nylon</t>
  </si>
  <si>
    <t>1” (25mm) Flat Nylon x 120”/ 10’</t>
  </si>
  <si>
    <t xml:space="preserve">¾” (19mm) x 5.5” </t>
  </si>
  <si>
    <t>Rabbit Runners</t>
  </si>
  <si>
    <t>¾” (19mm) x 7”</t>
  </si>
  <si>
    <t>ZIPS!</t>
  </si>
  <si>
    <t>50 pgk</t>
  </si>
  <si>
    <t>Mini Cord Mini Spools</t>
  </si>
  <si>
    <t>1.5mm x 100’ (30.5M) spool</t>
  </si>
  <si>
    <t>Minor Cord Minor Spools</t>
  </si>
  <si>
    <t>3.0mm x 50’ (15.5M) spool</t>
  </si>
  <si>
    <t>2.75mm GloCord™ Spool</t>
  </si>
  <si>
    <t>2.75 GloCord x 50’ (15.5M)spool</t>
  </si>
  <si>
    <t>Drum Cord</t>
  </si>
  <si>
    <t xml:space="preserve">4mm Polyester Core x 50ft (15.5M) Assorted </t>
  </si>
  <si>
    <t>4 Pgk</t>
  </si>
  <si>
    <t>Kayak Deck Cord</t>
  </si>
  <si>
    <t>4mm Polyester Core x 50 ft (15.5M) Black</t>
  </si>
  <si>
    <t xml:space="preserve">Kayak Reflective Deck Cord </t>
  </si>
  <si>
    <t>4mm GloCord x 50 ft (15.5M) Black</t>
  </si>
  <si>
    <t>1 pgk</t>
  </si>
  <si>
    <t>Kayak Rudder Cord</t>
  </si>
  <si>
    <t>2.75mm Core x 15 ft Black</t>
  </si>
  <si>
    <t>Bootlaces</t>
  </si>
  <si>
    <t>5mm Flat 46"</t>
  </si>
  <si>
    <t>Blue, Red, Green, Black, Tan, Silver, Yellow</t>
  </si>
  <si>
    <t xml:space="preserve">Special Cuts: All products may be cut to special lengths. Please call for pricing.  </t>
  </si>
  <si>
    <t>Full webbing spools cut to length add $5.00 for set up and $0.03 per cut thereafter.</t>
  </si>
  <si>
    <t>Accessory Cord / Prusiks</t>
  </si>
  <si>
    <t>$/M</t>
  </si>
  <si>
    <t>N/A</t>
  </si>
  <si>
    <t>GloCord™</t>
  </si>
  <si>
    <r>
      <t xml:space="preserve"> </t>
    </r>
    <r>
      <rPr>
        <sz val="10"/>
        <rFont val="Arial Narrow"/>
        <family val="2"/>
      </rPr>
      <t>6mmPowerCord</t>
    </r>
    <r>
      <rPr>
        <b/>
        <sz val="10"/>
        <rFont val="Arial Narrow"/>
        <family val="2"/>
      </rPr>
      <t xml:space="preserve">  </t>
    </r>
  </si>
  <si>
    <t>2mm x 100M</t>
  </si>
  <si>
    <t>2.75mm x 100M</t>
  </si>
  <si>
    <t>2.75mm x 200M</t>
  </si>
  <si>
    <t>2mm x 200M</t>
  </si>
  <si>
    <t>3mm x 100M</t>
  </si>
  <si>
    <t>3mm x 200M</t>
  </si>
  <si>
    <t>4mm x 100M</t>
  </si>
  <si>
    <t>4mm x 200M</t>
  </si>
  <si>
    <t>5mm x 50M</t>
  </si>
  <si>
    <t>5mm x 100M</t>
  </si>
  <si>
    <t>5mm x 200M</t>
  </si>
  <si>
    <t>6mm x 50M</t>
  </si>
  <si>
    <t>Wicked Good Rope Wash 25 Packs</t>
  </si>
  <si>
    <t>SuperStatic</t>
  </si>
  <si>
    <t>Color</t>
  </si>
  <si>
    <t>Dealer M/Ft</t>
  </si>
  <si>
    <t xml:space="preserve">HTP </t>
  </si>
  <si>
    <t>Totals</t>
  </si>
  <si>
    <t>Quantity</t>
  </si>
  <si>
    <t>Bootlace</t>
  </si>
  <si>
    <t>3/8” x 200’  (61M) White</t>
  </si>
  <si>
    <t>3/8” x 300’ (92M) White</t>
  </si>
  <si>
    <t>3/8” x 600’ (183M) White</t>
  </si>
  <si>
    <t>3/8” x 660’ (200M) White</t>
  </si>
  <si>
    <t>7/16” x 150’ (46M)Bk,B,R,Y,G,O</t>
  </si>
  <si>
    <t>7/16” x 200’ (61M)Bk,B,R,Y,G,O</t>
  </si>
  <si>
    <t>7/16” x 300’ (92M)Bk,B,R,Y,G,O</t>
  </si>
  <si>
    <t>7/16” x 600’ (183M)Bk,B,R,Y,G,O</t>
  </si>
  <si>
    <t>7/16” x 660’ (200M)Bk,B,R,Y,G,O</t>
  </si>
  <si>
    <t>1/2” x 150’ (46M)White w/reflective</t>
  </si>
  <si>
    <t>1/2” x 200’ (61M)White w/reflective</t>
  </si>
  <si>
    <r>
      <t xml:space="preserve">Climbing </t>
    </r>
    <r>
      <rPr>
        <sz val="14"/>
        <rFont val="Symbol"/>
        <family val="1"/>
      </rPr>
      <t>·</t>
    </r>
    <r>
      <rPr>
        <sz val="14"/>
        <rFont val="Arial Black"/>
        <family val="2"/>
      </rPr>
      <t xml:space="preserve"> Dynamic Ropes</t>
    </r>
  </si>
  <si>
    <t>Item</t>
  </si>
  <si>
    <t>Dealer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</si>
</sst>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quot;$&quot;#,##0.00"/>
    <numFmt numFmtId="184" formatCode="[&lt;=9999999]###\-####;\(###\)\ ###\-####"/>
    <numFmt numFmtId="185" formatCode="mm/dd/yy"/>
    <numFmt numFmtId="186" formatCode="0.0"/>
    <numFmt numFmtId="187" formatCode="0.000"/>
    <numFmt numFmtId="188" formatCode="#,##0.000"/>
    <numFmt numFmtId="189" formatCode="#,##0.0000"/>
    <numFmt numFmtId="190" formatCode="#,##0.00000"/>
    <numFmt numFmtId="191" formatCode="0.0000"/>
    <numFmt numFmtId="192" formatCode="0.0%"/>
  </numFmts>
  <fonts count="32">
    <font>
      <sz val="10"/>
      <name val="Arial"/>
      <family val="0"/>
    </font>
    <font>
      <sz val="14"/>
      <name val="Arial Black"/>
      <family val="2"/>
    </font>
    <font>
      <sz val="14"/>
      <name val="Symbol"/>
      <family val="1"/>
    </font>
    <font>
      <sz val="10"/>
      <name val="Times New Roman"/>
      <family val="1"/>
    </font>
    <font>
      <b/>
      <sz val="10"/>
      <name val="AvantGarde"/>
      <family val="2"/>
    </font>
    <font>
      <b/>
      <sz val="12"/>
      <name val="AvantGarde"/>
      <family val="2"/>
    </font>
    <font>
      <sz val="10"/>
      <name val="Arial Narrow"/>
      <family val="2"/>
    </font>
    <font>
      <b/>
      <sz val="10"/>
      <name val="Arial Narrow"/>
      <family val="2"/>
    </font>
    <font>
      <b/>
      <sz val="8"/>
      <name val="AvantGarde"/>
      <family val="2"/>
    </font>
    <font>
      <b/>
      <sz val="10"/>
      <name val="Arial"/>
      <family val="2"/>
    </font>
    <font>
      <sz val="7"/>
      <name val="Arial"/>
      <family val="2"/>
    </font>
    <font>
      <sz val="8"/>
      <name val="Arial"/>
      <family val="2"/>
    </font>
    <font>
      <u val="single"/>
      <sz val="10"/>
      <color indexed="12"/>
      <name val="Arial"/>
      <family val="0"/>
    </font>
    <font>
      <u val="single"/>
      <sz val="10"/>
      <color indexed="36"/>
      <name val="Arial"/>
      <family val="0"/>
    </font>
    <font>
      <sz val="8"/>
      <name val="Arial Narrow"/>
      <family val="2"/>
    </font>
    <font>
      <b/>
      <sz val="12"/>
      <name val="Arial Narrow"/>
      <family val="2"/>
    </font>
    <font>
      <sz val="10"/>
      <name val="Arial Black"/>
      <family val="2"/>
    </font>
    <font>
      <b/>
      <sz val="12"/>
      <name val="Arial"/>
      <family val="2"/>
    </font>
    <font>
      <b/>
      <sz val="14"/>
      <name val="Arial"/>
      <family val="2"/>
    </font>
    <font>
      <i/>
      <sz val="10"/>
      <name val="Arial"/>
      <family val="2"/>
    </font>
    <font>
      <sz val="8"/>
      <name val="AvantGarde"/>
      <family val="2"/>
    </font>
    <font>
      <b/>
      <sz val="8"/>
      <name val="Arial"/>
      <family val="2"/>
    </font>
    <font>
      <b/>
      <sz val="24"/>
      <name val="Arial Narrow"/>
      <family val="2"/>
    </font>
    <font>
      <b/>
      <u val="single"/>
      <sz val="12"/>
      <color indexed="12"/>
      <name val="Arial"/>
      <family val="2"/>
    </font>
    <font>
      <i/>
      <sz val="9"/>
      <name val="Arial"/>
      <family val="2"/>
    </font>
    <font>
      <b/>
      <sz val="20"/>
      <name val="Arial Narrow"/>
      <family val="2"/>
    </font>
    <font>
      <u val="single"/>
      <sz val="10"/>
      <name val="Arial"/>
      <family val="2"/>
    </font>
    <font>
      <b/>
      <i/>
      <sz val="10"/>
      <name val="Arial"/>
      <family val="2"/>
    </font>
    <font>
      <sz val="9"/>
      <name val="Arial Narrow"/>
      <family val="2"/>
    </font>
    <font>
      <sz val="10"/>
      <color indexed="10"/>
      <name val="Arial Narrow"/>
      <family val="2"/>
    </font>
    <font>
      <sz val="10"/>
      <color indexed="10"/>
      <name val="Arial"/>
      <family val="2"/>
    </font>
    <font>
      <sz val="10"/>
      <color indexed="9"/>
      <name val="Arial Narrow"/>
      <family val="2"/>
    </font>
  </fonts>
  <fills count="9">
    <fill>
      <patternFill/>
    </fill>
    <fill>
      <patternFill patternType="gray125"/>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44"/>
        <bgColor indexed="64"/>
      </patternFill>
    </fill>
    <fill>
      <patternFill patternType="solid">
        <fgColor indexed="23"/>
        <bgColor indexed="64"/>
      </patternFill>
    </fill>
  </fills>
  <borders count="93">
    <border>
      <left/>
      <right/>
      <top/>
      <bottom/>
      <diagonal/>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color indexed="63"/>
      </left>
      <right>
        <color indexed="63"/>
      </right>
      <top>
        <color indexed="63"/>
      </top>
      <bottom style="medium"/>
    </border>
    <border>
      <left>
        <color indexed="63"/>
      </left>
      <right style="hair"/>
      <top style="hair"/>
      <bottom style="medium"/>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right style="thin"/>
      <top>
        <color indexed="63"/>
      </top>
      <bottom style="medium"/>
    </border>
    <border>
      <left style="thin">
        <color indexed="8"/>
      </left>
      <right style="thin">
        <color indexed="8"/>
      </right>
      <top style="thin"/>
      <bottom style="thin"/>
    </border>
    <border>
      <left style="thin">
        <color indexed="8"/>
      </left>
      <right style="thin">
        <color indexed="8"/>
      </right>
      <top style="thin">
        <color indexed="8"/>
      </top>
      <bottom style="thin"/>
    </border>
    <border>
      <left>
        <color indexed="63"/>
      </left>
      <right style="thin"/>
      <top style="thin"/>
      <bottom>
        <color indexed="63"/>
      </bottom>
    </border>
    <border>
      <left style="thin">
        <color indexed="8"/>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color indexed="8"/>
      </left>
      <right>
        <color indexed="63"/>
      </right>
      <top style="thin"/>
      <bottom style="thin"/>
    </border>
    <border>
      <left style="thin">
        <color indexed="8"/>
      </left>
      <right style="thin"/>
      <top style="thin"/>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color indexed="63"/>
      </top>
      <bottom style="medium"/>
    </border>
    <border>
      <left>
        <color indexed="63"/>
      </left>
      <right style="thin">
        <color indexed="8"/>
      </right>
      <top>
        <color indexed="63"/>
      </top>
      <bottom style="mediu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right style="thin">
        <color indexed="8"/>
      </right>
      <top style="thin"/>
      <bottom style="thin"/>
    </border>
    <border>
      <left style="thin"/>
      <right>
        <color indexed="63"/>
      </right>
      <top style="thin">
        <color indexed="8"/>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thin">
        <color indexed="8"/>
      </right>
      <top style="thin"/>
      <bottom style="thin">
        <color indexed="8"/>
      </bottom>
    </border>
    <border>
      <left>
        <color indexed="63"/>
      </left>
      <right style="thin">
        <color indexed="8"/>
      </right>
      <top style="thin"/>
      <bottom>
        <color indexed="63"/>
      </bottom>
    </border>
    <border>
      <left style="thin"/>
      <right>
        <color indexed="63"/>
      </right>
      <top style="thin">
        <color indexed="8"/>
      </top>
      <bottom style="thin"/>
    </border>
    <border>
      <left style="thin">
        <color indexed="8"/>
      </left>
      <right style="thin"/>
      <top style="thin">
        <color indexed="8"/>
      </top>
      <bottom style="thin"/>
    </border>
    <border>
      <left style="thin"/>
      <right style="thin"/>
      <top style="thin">
        <color indexed="8"/>
      </top>
      <bottom style="thin"/>
    </border>
    <border>
      <left style="thin">
        <color indexed="8"/>
      </left>
      <right>
        <color indexed="63"/>
      </right>
      <top>
        <color indexed="63"/>
      </top>
      <bottom style="medium"/>
    </border>
    <border>
      <left style="medium"/>
      <right style="medium"/>
      <top style="medium"/>
      <bottom style="medium"/>
    </border>
    <border>
      <left>
        <color indexed="63"/>
      </left>
      <right style="thin">
        <color indexed="8"/>
      </right>
      <top style="thin"/>
      <bottom style="thin"/>
    </border>
    <border>
      <left style="thin"/>
      <right>
        <color indexed="63"/>
      </right>
      <top style="thin"/>
      <bottom style="thin">
        <color indexed="8"/>
      </bottom>
    </border>
    <border>
      <left style="thin"/>
      <right style="thin">
        <color indexed="8"/>
      </right>
      <top style="medium"/>
      <bottom>
        <color indexed="63"/>
      </bottom>
    </border>
    <border>
      <left style="thin">
        <color indexed="8"/>
      </left>
      <right style="thin"/>
      <top>
        <color indexed="63"/>
      </top>
      <bottom style="medium"/>
    </border>
    <border>
      <left style="thin">
        <color indexed="8"/>
      </left>
      <right style="thin">
        <color indexed="8"/>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hair"/>
      <right>
        <color indexed="63"/>
      </right>
      <top style="medium"/>
      <bottom style="medium"/>
    </border>
    <border>
      <left>
        <color indexed="63"/>
      </left>
      <right style="hair"/>
      <top style="medium"/>
      <bottom style="medium"/>
    </border>
    <border>
      <left style="hair"/>
      <right>
        <color indexed="63"/>
      </right>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57">
    <xf numFmtId="0" fontId="0" fillId="0" borderId="0" xfId="0" applyAlignment="1">
      <alignment/>
    </xf>
    <xf numFmtId="8" fontId="6" fillId="0" borderId="1" xfId="0" applyNumberFormat="1" applyFont="1" applyBorder="1" applyAlignment="1">
      <alignment horizontal="right" wrapText="1"/>
    </xf>
    <xf numFmtId="0" fontId="6" fillId="0" borderId="1" xfId="0" applyFont="1" applyBorder="1" applyAlignment="1">
      <alignment wrapText="1"/>
    </xf>
    <xf numFmtId="0" fontId="6" fillId="0" borderId="1" xfId="0" applyFont="1" applyBorder="1" applyAlignment="1">
      <alignment horizontal="right" wrapText="1"/>
    </xf>
    <xf numFmtId="0" fontId="6" fillId="0" borderId="2" xfId="0" applyFont="1" applyBorder="1" applyAlignment="1">
      <alignment horizontal="right" wrapText="1"/>
    </xf>
    <xf numFmtId="0" fontId="6" fillId="0" borderId="2" xfId="0" applyFont="1" applyBorder="1" applyAlignment="1">
      <alignment wrapText="1"/>
    </xf>
    <xf numFmtId="0" fontId="5" fillId="0" borderId="0" xfId="0" applyFont="1" applyAlignment="1">
      <alignment/>
    </xf>
    <xf numFmtId="4" fontId="6" fillId="0" borderId="1" xfId="0" applyNumberFormat="1" applyFont="1" applyBorder="1" applyAlignment="1">
      <alignment horizontal="right" wrapText="1"/>
    </xf>
    <xf numFmtId="183" fontId="6" fillId="0" borderId="1" xfId="0" applyNumberFormat="1" applyFont="1" applyBorder="1" applyAlignment="1">
      <alignment horizontal="right" wrapText="1"/>
    </xf>
    <xf numFmtId="4" fontId="6" fillId="0" borderId="2" xfId="0" applyNumberFormat="1" applyFont="1" applyBorder="1" applyAlignment="1">
      <alignment horizontal="right" wrapText="1"/>
    </xf>
    <xf numFmtId="183" fontId="6" fillId="0" borderId="2" xfId="0" applyNumberFormat="1" applyFont="1" applyBorder="1" applyAlignment="1">
      <alignment horizontal="right" wrapText="1"/>
    </xf>
    <xf numFmtId="0" fontId="5" fillId="0" borderId="0" xfId="0" applyFont="1" applyAlignment="1">
      <alignment horizontal="left" indent="1"/>
    </xf>
    <xf numFmtId="0" fontId="6" fillId="2" borderId="3" xfId="0" applyFont="1" applyFill="1" applyBorder="1" applyAlignment="1">
      <alignment horizontal="center" wrapText="1"/>
    </xf>
    <xf numFmtId="183" fontId="6" fillId="0" borderId="0" xfId="0" applyNumberFormat="1" applyFont="1" applyBorder="1" applyAlignment="1">
      <alignment horizontal="right" wrapText="1"/>
    </xf>
    <xf numFmtId="0" fontId="6" fillId="0" borderId="0" xfId="0" applyFont="1" applyBorder="1" applyAlignment="1">
      <alignment horizontal="right" wrapText="1"/>
    </xf>
    <xf numFmtId="0" fontId="0" fillId="0" borderId="0" xfId="0" applyFill="1" applyAlignment="1">
      <alignment/>
    </xf>
    <xf numFmtId="0" fontId="6" fillId="0" borderId="4" xfId="0" applyFont="1" applyBorder="1" applyAlignment="1">
      <alignment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left" wrapText="1"/>
    </xf>
    <xf numFmtId="0" fontId="0" fillId="0" borderId="5" xfId="0" applyBorder="1" applyAlignment="1">
      <alignment wrapText="1"/>
    </xf>
    <xf numFmtId="0" fontId="3" fillId="0" borderId="2" xfId="0" applyFont="1" applyBorder="1" applyAlignment="1">
      <alignment horizontal="right" wrapText="1"/>
    </xf>
    <xf numFmtId="183" fontId="3" fillId="0" borderId="1" xfId="0" applyNumberFormat="1" applyFont="1" applyBorder="1" applyAlignment="1">
      <alignment horizontal="right" wrapText="1"/>
    </xf>
    <xf numFmtId="183" fontId="6" fillId="0" borderId="6" xfId="0" applyNumberFormat="1" applyFont="1" applyBorder="1" applyAlignment="1">
      <alignment horizontal="right" wrapText="1"/>
    </xf>
    <xf numFmtId="183" fontId="6" fillId="0" borderId="4" xfId="0" applyNumberFormat="1" applyFont="1" applyBorder="1" applyAlignment="1">
      <alignment horizontal="right" wrapText="1"/>
    </xf>
    <xf numFmtId="8" fontId="6" fillId="0" borderId="0" xfId="0" applyNumberFormat="1" applyFont="1" applyBorder="1" applyAlignment="1">
      <alignment horizontal="right" wrapText="1"/>
    </xf>
    <xf numFmtId="0" fontId="6" fillId="0" borderId="4" xfId="0" applyFont="1" applyBorder="1" applyAlignment="1">
      <alignment horizontal="right" wrapText="1"/>
    </xf>
    <xf numFmtId="0" fontId="6" fillId="0" borderId="5" xfId="0" applyFont="1" applyBorder="1" applyAlignment="1">
      <alignment horizontal="right" wrapText="1"/>
    </xf>
    <xf numFmtId="0" fontId="6" fillId="0" borderId="5" xfId="0" applyFont="1" applyBorder="1" applyAlignment="1">
      <alignment wrapText="1"/>
    </xf>
    <xf numFmtId="0" fontId="6" fillId="0" borderId="1" xfId="0" applyFont="1" applyBorder="1" applyAlignment="1">
      <alignment horizontal="right" vertical="top" wrapText="1"/>
    </xf>
    <xf numFmtId="8" fontId="6" fillId="0" borderId="1" xfId="0" applyNumberFormat="1" applyFont="1" applyBorder="1" applyAlignment="1">
      <alignment horizontal="righ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3" fillId="0" borderId="1" xfId="0" applyFont="1" applyBorder="1" applyAlignment="1">
      <alignment horizontal="right" vertical="top" wrapText="1"/>
    </xf>
    <xf numFmtId="8" fontId="6" fillId="0" borderId="7" xfId="0" applyNumberFormat="1" applyFont="1" applyBorder="1" applyAlignment="1">
      <alignment horizontal="right" vertical="top" wrapText="1"/>
    </xf>
    <xf numFmtId="8" fontId="6" fillId="0" borderId="4" xfId="0" applyNumberFormat="1" applyFont="1" applyBorder="1" applyAlignment="1">
      <alignment horizontal="right" vertical="top" wrapText="1"/>
    </xf>
    <xf numFmtId="0" fontId="6" fillId="0" borderId="4" xfId="0" applyFont="1" applyBorder="1" applyAlignment="1">
      <alignment horizontal="right" vertical="top" wrapText="1"/>
    </xf>
    <xf numFmtId="0" fontId="6" fillId="0" borderId="5" xfId="0" applyFont="1" applyBorder="1" applyAlignment="1">
      <alignment horizontal="right" vertical="top" wrapText="1"/>
    </xf>
    <xf numFmtId="0" fontId="6" fillId="0" borderId="5" xfId="0" applyFont="1" applyBorder="1" applyAlignment="1">
      <alignment vertical="top" wrapText="1"/>
    </xf>
    <xf numFmtId="183" fontId="6" fillId="0" borderId="1" xfId="0" applyNumberFormat="1" applyFont="1" applyBorder="1" applyAlignment="1">
      <alignment horizontal="right" vertical="top" wrapText="1"/>
    </xf>
    <xf numFmtId="183" fontId="6" fillId="0" borderId="2" xfId="0" applyNumberFormat="1" applyFont="1" applyBorder="1" applyAlignment="1">
      <alignment horizontal="right" vertical="top" wrapText="1"/>
    </xf>
    <xf numFmtId="0" fontId="6" fillId="3" borderId="8" xfId="0" applyFont="1" applyFill="1" applyBorder="1" applyAlignment="1">
      <alignment wrapText="1"/>
    </xf>
    <xf numFmtId="4" fontId="6" fillId="3" borderId="9" xfId="0" applyNumberFormat="1" applyFont="1" applyFill="1" applyBorder="1" applyAlignment="1">
      <alignment horizontal="right" wrapText="1"/>
    </xf>
    <xf numFmtId="0" fontId="6" fillId="3" borderId="9" xfId="0" applyFont="1" applyFill="1" applyBorder="1" applyAlignment="1">
      <alignment wrapText="1"/>
    </xf>
    <xf numFmtId="8" fontId="6" fillId="3" borderId="10" xfId="0" applyNumberFormat="1" applyFont="1" applyFill="1" applyBorder="1" applyAlignment="1">
      <alignment horizontal="right" wrapText="1"/>
    </xf>
    <xf numFmtId="183" fontId="6" fillId="3" borderId="10" xfId="0" applyNumberFormat="1" applyFont="1" applyFill="1" applyBorder="1" applyAlignment="1">
      <alignment horizontal="right" wrapText="1"/>
    </xf>
    <xf numFmtId="0" fontId="6" fillId="3" borderId="9" xfId="0" applyFont="1" applyFill="1" applyBorder="1" applyAlignment="1">
      <alignment horizontal="justify" wrapText="1"/>
    </xf>
    <xf numFmtId="0" fontId="6" fillId="2" borderId="3" xfId="0" applyFont="1" applyFill="1" applyBorder="1" applyAlignment="1">
      <alignment vertical="top" wrapText="1"/>
    </xf>
    <xf numFmtId="0" fontId="6" fillId="2" borderId="10" xfId="0" applyFont="1" applyFill="1" applyBorder="1" applyAlignment="1">
      <alignment vertical="top" wrapText="1"/>
    </xf>
    <xf numFmtId="8" fontId="6" fillId="3" borderId="9" xfId="0" applyNumberFormat="1" applyFont="1" applyFill="1" applyBorder="1" applyAlignment="1">
      <alignment horizontal="right" wrapText="1"/>
    </xf>
    <xf numFmtId="8"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183" fontId="6" fillId="0" borderId="0" xfId="0" applyNumberFormat="1" applyFont="1" applyFill="1" applyBorder="1" applyAlignment="1">
      <alignment horizontal="right" wrapText="1"/>
    </xf>
    <xf numFmtId="8" fontId="6" fillId="0" borderId="11" xfId="0" applyNumberFormat="1" applyFont="1" applyBorder="1" applyAlignment="1">
      <alignment horizontal="right" wrapText="1"/>
    </xf>
    <xf numFmtId="0" fontId="6" fillId="0" borderId="11" xfId="0" applyFont="1" applyBorder="1" applyAlignment="1">
      <alignment horizontal="right" wrapText="1"/>
    </xf>
    <xf numFmtId="0" fontId="6" fillId="0" borderId="12" xfId="0" applyFont="1" applyBorder="1" applyAlignment="1">
      <alignment horizontal="right" wrapText="1"/>
    </xf>
    <xf numFmtId="8" fontId="6" fillId="0" borderId="4" xfId="0" applyNumberFormat="1" applyFont="1" applyBorder="1" applyAlignment="1">
      <alignment horizontal="right"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6" fillId="0" borderId="4" xfId="0" applyFont="1" applyBorder="1" applyAlignment="1">
      <alignment vertical="top" wrapText="1"/>
    </xf>
    <xf numFmtId="0" fontId="0" fillId="0" borderId="4" xfId="0" applyBorder="1" applyAlignment="1">
      <alignment/>
    </xf>
    <xf numFmtId="0" fontId="0" fillId="0" borderId="5" xfId="0" applyBorder="1" applyAlignment="1">
      <alignment/>
    </xf>
    <xf numFmtId="0" fontId="3" fillId="0" borderId="4" xfId="0" applyFont="1" applyBorder="1" applyAlignment="1">
      <alignment vertical="top" wrapText="1"/>
    </xf>
    <xf numFmtId="183" fontId="3" fillId="0" borderId="1" xfId="0" applyNumberFormat="1" applyFont="1" applyBorder="1" applyAlignment="1">
      <alignment horizontal="right" vertical="top" wrapText="1"/>
    </xf>
    <xf numFmtId="183" fontId="6" fillId="0" borderId="5" xfId="0" applyNumberFormat="1" applyFont="1" applyBorder="1" applyAlignment="1">
      <alignment horizontal="right" vertical="top" wrapText="1"/>
    </xf>
    <xf numFmtId="8" fontId="14" fillId="3" borderId="10" xfId="0" applyNumberFormat="1" applyFont="1" applyFill="1" applyBorder="1" applyAlignment="1">
      <alignment horizontal="right" wrapText="1"/>
    </xf>
    <xf numFmtId="183" fontId="14" fillId="3" borderId="10" xfId="0" applyNumberFormat="1" applyFont="1" applyFill="1" applyBorder="1" applyAlignment="1">
      <alignment horizontal="right" wrapText="1"/>
    </xf>
    <xf numFmtId="0" fontId="6" fillId="2" borderId="3"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3" fillId="0" borderId="4" xfId="0" applyFont="1" applyBorder="1" applyAlignment="1">
      <alignment horizontal="right" vertical="top" wrapText="1"/>
    </xf>
    <xf numFmtId="0" fontId="3" fillId="2" borderId="3"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0" fillId="4" borderId="8" xfId="0" applyFill="1" applyBorder="1" applyAlignment="1">
      <alignment vertical="top" wrapText="1"/>
    </xf>
    <xf numFmtId="0" fontId="3" fillId="4" borderId="3" xfId="0" applyFont="1" applyFill="1" applyBorder="1" applyAlignment="1">
      <alignment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7" fillId="2" borderId="8" xfId="0" applyFont="1" applyFill="1" applyBorder="1" applyAlignment="1">
      <alignment vertical="top" wrapText="1"/>
    </xf>
    <xf numFmtId="0" fontId="17" fillId="0" borderId="0" xfId="0" applyFont="1" applyAlignment="1">
      <alignment/>
    </xf>
    <xf numFmtId="0" fontId="0" fillId="5" borderId="0" xfId="0" applyFill="1" applyAlignment="1">
      <alignment/>
    </xf>
    <xf numFmtId="183" fontId="6" fillId="5" borderId="0" xfId="0" applyNumberFormat="1" applyFont="1" applyFill="1" applyBorder="1" applyAlignment="1">
      <alignment horizontal="right" wrapText="1"/>
    </xf>
    <xf numFmtId="0" fontId="16" fillId="5" borderId="0" xfId="0" applyFont="1" applyFill="1" applyAlignment="1">
      <alignment/>
    </xf>
    <xf numFmtId="8" fontId="6" fillId="5" borderId="13" xfId="0" applyNumberFormat="1" applyFont="1" applyFill="1" applyBorder="1" applyAlignment="1">
      <alignment horizontal="right" wrapText="1"/>
    </xf>
    <xf numFmtId="8" fontId="6" fillId="5" borderId="0" xfId="0" applyNumberFormat="1" applyFont="1" applyFill="1" applyBorder="1" applyAlignment="1">
      <alignment horizontal="right" wrapText="1"/>
    </xf>
    <xf numFmtId="0" fontId="3" fillId="5" borderId="0" xfId="0" applyFont="1" applyFill="1" applyBorder="1" applyAlignment="1">
      <alignment horizontal="right" vertical="top" wrapText="1"/>
    </xf>
    <xf numFmtId="0" fontId="3" fillId="5" borderId="0" xfId="0" applyFont="1" applyFill="1" applyBorder="1" applyAlignment="1">
      <alignment vertical="top" wrapText="1"/>
    </xf>
    <xf numFmtId="0" fontId="3" fillId="5" borderId="0" xfId="0" applyFont="1" applyFill="1" applyAlignment="1">
      <alignment horizontal="right" vertical="top" wrapText="1"/>
    </xf>
    <xf numFmtId="0" fontId="3" fillId="5" borderId="0" xfId="0" applyFont="1" applyFill="1" applyAlignment="1">
      <alignment vertical="top" wrapText="1"/>
    </xf>
    <xf numFmtId="0" fontId="0" fillId="5" borderId="0" xfId="0" applyFill="1" applyBorder="1" applyAlignment="1">
      <alignment/>
    </xf>
    <xf numFmtId="0" fontId="11" fillId="5" borderId="14" xfId="0" applyFont="1" applyFill="1" applyBorder="1" applyAlignment="1">
      <alignment vertical="top" wrapText="1"/>
    </xf>
    <xf numFmtId="0" fontId="3" fillId="5" borderId="14" xfId="0" applyFont="1" applyFill="1" applyBorder="1" applyAlignment="1">
      <alignment vertical="top" wrapText="1"/>
    </xf>
    <xf numFmtId="0" fontId="5" fillId="5" borderId="0" xfId="0" applyFont="1" applyFill="1" applyAlignment="1">
      <alignment horizontal="left" indent="1"/>
    </xf>
    <xf numFmtId="0" fontId="6" fillId="5" borderId="0" xfId="0" applyFont="1" applyFill="1" applyBorder="1" applyAlignment="1">
      <alignment horizontal="center" wrapText="1"/>
    </xf>
    <xf numFmtId="0" fontId="6" fillId="5" borderId="0" xfId="0" applyFont="1" applyFill="1" applyBorder="1" applyAlignment="1">
      <alignment horizontal="right" wrapText="1"/>
    </xf>
    <xf numFmtId="0" fontId="5" fillId="5" borderId="0" xfId="0" applyFont="1" applyFill="1" applyAlignment="1">
      <alignment/>
    </xf>
    <xf numFmtId="183" fontId="0" fillId="5" borderId="0" xfId="0" applyNumberFormat="1" applyFill="1" applyAlignment="1" applyProtection="1">
      <alignment/>
      <protection hidden="1" locked="0"/>
    </xf>
    <xf numFmtId="183" fontId="0" fillId="5" borderId="0" xfId="0" applyNumberFormat="1" applyFill="1" applyAlignment="1">
      <alignment/>
    </xf>
    <xf numFmtId="0" fontId="3" fillId="5" borderId="0" xfId="0" applyFont="1" applyFill="1" applyBorder="1" applyAlignment="1">
      <alignment horizontal="right" wrapText="1"/>
    </xf>
    <xf numFmtId="0" fontId="6" fillId="5" borderId="0" xfId="0" applyFont="1" applyFill="1" applyAlignment="1">
      <alignment/>
    </xf>
    <xf numFmtId="0" fontId="6" fillId="5" borderId="15" xfId="0" applyFont="1" applyFill="1" applyBorder="1" applyAlignment="1">
      <alignment horizontal="right" wrapText="1"/>
    </xf>
    <xf numFmtId="0" fontId="6" fillId="5" borderId="14" xfId="0" applyFont="1" applyFill="1" applyBorder="1" applyAlignment="1">
      <alignment horizontal="right" wrapText="1"/>
    </xf>
    <xf numFmtId="0" fontId="6" fillId="5" borderId="14" xfId="0" applyFont="1" applyFill="1" applyBorder="1" applyAlignment="1">
      <alignment wrapText="1"/>
    </xf>
    <xf numFmtId="0" fontId="6" fillId="5" borderId="4" xfId="0" applyFont="1" applyFill="1" applyBorder="1" applyAlignment="1">
      <alignment horizontal="right" wrapText="1"/>
    </xf>
    <xf numFmtId="8" fontId="6" fillId="5" borderId="14" xfId="0" applyNumberFormat="1" applyFont="1" applyFill="1" applyBorder="1" applyAlignment="1">
      <alignment horizontal="right" wrapText="1"/>
    </xf>
    <xf numFmtId="0" fontId="0" fillId="5" borderId="16" xfId="0" applyFill="1" applyBorder="1" applyAlignment="1">
      <alignment/>
    </xf>
    <xf numFmtId="0" fontId="15" fillId="5" borderId="16" xfId="0" applyFont="1" applyFill="1" applyBorder="1" applyAlignment="1">
      <alignment horizontal="center" vertical="top" wrapText="1"/>
    </xf>
    <xf numFmtId="0" fontId="0" fillId="0" borderId="11" xfId="0" applyBorder="1" applyAlignment="1">
      <alignment/>
    </xf>
    <xf numFmtId="183" fontId="0" fillId="0" borderId="11" xfId="0" applyNumberFormat="1" applyBorder="1" applyAlignment="1">
      <alignment/>
    </xf>
    <xf numFmtId="183" fontId="6" fillId="0" borderId="4" xfId="0" applyNumberFormat="1" applyFont="1" applyBorder="1" applyAlignment="1">
      <alignment horizontal="right" vertical="top" wrapText="1"/>
    </xf>
    <xf numFmtId="183" fontId="0" fillId="0" borderId="4" xfId="0" applyNumberFormat="1" applyBorder="1" applyAlignment="1">
      <alignment/>
    </xf>
    <xf numFmtId="183" fontId="0" fillId="5" borderId="0" xfId="0" applyNumberFormat="1" applyFont="1" applyFill="1" applyAlignment="1" applyProtection="1">
      <alignment/>
      <protection hidden="1" locked="0"/>
    </xf>
    <xf numFmtId="183" fontId="9" fillId="5" borderId="0" xfId="0" applyNumberFormat="1" applyFont="1" applyFill="1" applyAlignment="1" applyProtection="1">
      <alignment horizontal="left" indent="1"/>
      <protection hidden="1" locked="0"/>
    </xf>
    <xf numFmtId="183" fontId="0" fillId="5" borderId="0" xfId="0" applyNumberFormat="1" applyFont="1" applyFill="1" applyBorder="1" applyAlignment="1" applyProtection="1">
      <alignment horizontal="right" vertical="top" wrapText="1"/>
      <protection hidden="1" locked="0"/>
    </xf>
    <xf numFmtId="183" fontId="0" fillId="5" borderId="0" xfId="0" applyNumberFormat="1" applyFont="1" applyFill="1" applyBorder="1" applyAlignment="1" applyProtection="1">
      <alignment/>
      <protection hidden="1" locked="0"/>
    </xf>
    <xf numFmtId="183" fontId="0" fillId="5" borderId="0" xfId="0" applyNumberFormat="1" applyFont="1" applyFill="1" applyAlignment="1">
      <alignment/>
    </xf>
    <xf numFmtId="183" fontId="3" fillId="5" borderId="0" xfId="0" applyNumberFormat="1" applyFont="1" applyFill="1" applyBorder="1" applyAlignment="1" applyProtection="1">
      <alignment horizontal="right" vertical="top" wrapText="1"/>
      <protection hidden="1" locked="0"/>
    </xf>
    <xf numFmtId="183" fontId="3" fillId="5" borderId="0" xfId="0" applyNumberFormat="1" applyFont="1" applyFill="1" applyAlignment="1" applyProtection="1">
      <alignment horizontal="right" vertical="top" wrapText="1"/>
      <protection hidden="1" locked="0"/>
    </xf>
    <xf numFmtId="183" fontId="0" fillId="5" borderId="0" xfId="0" applyNumberFormat="1" applyFill="1" applyBorder="1" applyAlignment="1" applyProtection="1">
      <alignment/>
      <protection hidden="1" locked="0"/>
    </xf>
    <xf numFmtId="0" fontId="6" fillId="5" borderId="16" xfId="0" applyFont="1" applyFill="1" applyBorder="1" applyAlignment="1">
      <alignment vertical="top" wrapText="1"/>
    </xf>
    <xf numFmtId="0" fontId="6" fillId="5" borderId="17" xfId="0" applyFont="1" applyFill="1" applyBorder="1" applyAlignment="1">
      <alignment vertical="top" wrapText="1"/>
    </xf>
    <xf numFmtId="0" fontId="6" fillId="5" borderId="18" xfId="0" applyFont="1" applyFill="1" applyBorder="1" applyAlignment="1">
      <alignment vertical="top"/>
    </xf>
    <xf numFmtId="0" fontId="0" fillId="5" borderId="18" xfId="0" applyFill="1" applyBorder="1" applyAlignment="1">
      <alignment/>
    </xf>
    <xf numFmtId="0" fontId="6" fillId="5" borderId="19" xfId="0" applyFont="1" applyFill="1" applyBorder="1" applyAlignment="1">
      <alignment vertical="top" wrapText="1"/>
    </xf>
    <xf numFmtId="0" fontId="6" fillId="5" borderId="20" xfId="0" applyFont="1" applyFill="1" applyBorder="1" applyAlignment="1">
      <alignment vertical="top" wrapText="1"/>
    </xf>
    <xf numFmtId="0" fontId="6" fillId="5" borderId="21" xfId="0" applyFont="1" applyFill="1" applyBorder="1" applyAlignment="1">
      <alignment vertical="top"/>
    </xf>
    <xf numFmtId="0" fontId="0" fillId="5" borderId="21" xfId="0" applyFill="1" applyBorder="1" applyAlignment="1">
      <alignment/>
    </xf>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6" fillId="5" borderId="24" xfId="0" applyFont="1" applyFill="1" applyBorder="1" applyAlignment="1">
      <alignment vertical="top"/>
    </xf>
    <xf numFmtId="0" fontId="0" fillId="5" borderId="24" xfId="0" applyFill="1" applyBorder="1" applyAlignment="1">
      <alignment/>
    </xf>
    <xf numFmtId="0" fontId="6" fillId="5" borderId="25" xfId="0" applyFont="1" applyFill="1" applyBorder="1" applyAlignment="1">
      <alignment vertical="top" wrapText="1"/>
    </xf>
    <xf numFmtId="0" fontId="4" fillId="5" borderId="16" xfId="0" applyFont="1" applyFill="1" applyBorder="1" applyAlignment="1">
      <alignment vertical="top" wrapText="1"/>
    </xf>
    <xf numFmtId="183" fontId="6" fillId="5" borderId="26" xfId="0" applyNumberFormat="1" applyFont="1" applyFill="1" applyBorder="1" applyAlignment="1">
      <alignment horizontal="right" vertical="top" wrapText="1"/>
    </xf>
    <xf numFmtId="0" fontId="17" fillId="5" borderId="0" xfId="0" applyFont="1" applyFill="1" applyAlignment="1">
      <alignment/>
    </xf>
    <xf numFmtId="183" fontId="0" fillId="5" borderId="0" xfId="0" applyNumberFormat="1" applyFont="1" applyFill="1" applyBorder="1" applyAlignment="1">
      <alignment horizontal="righ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horizontal="right" vertical="top" wrapText="1"/>
    </xf>
    <xf numFmtId="183" fontId="6" fillId="3" borderId="26" xfId="0" applyNumberFormat="1" applyFont="1" applyFill="1" applyBorder="1" applyAlignment="1">
      <alignment/>
    </xf>
    <xf numFmtId="0" fontId="6" fillId="3" borderId="8" xfId="0" applyFont="1" applyFill="1" applyBorder="1" applyAlignment="1">
      <alignment horizontal="justify" wrapText="1"/>
    </xf>
    <xf numFmtId="0" fontId="6" fillId="2" borderId="7" xfId="0" applyFont="1" applyFill="1" applyBorder="1" applyAlignment="1">
      <alignment horizontal="center" wrapText="1"/>
    </xf>
    <xf numFmtId="0" fontId="6" fillId="2" borderId="10" xfId="0" applyFont="1" applyFill="1" applyBorder="1" applyAlignment="1">
      <alignment wrapText="1"/>
    </xf>
    <xf numFmtId="0" fontId="1" fillId="5" borderId="0" xfId="0" applyFont="1" applyFill="1" applyBorder="1" applyAlignment="1">
      <alignment horizontal="left" indent="1"/>
    </xf>
    <xf numFmtId="0" fontId="6" fillId="5" borderId="1" xfId="0" applyFont="1" applyFill="1" applyBorder="1" applyAlignment="1">
      <alignment horizontal="center" vertical="top" wrapText="1"/>
    </xf>
    <xf numFmtId="0" fontId="6" fillId="5" borderId="1" xfId="0" applyFont="1" applyFill="1" applyBorder="1" applyAlignment="1">
      <alignment vertical="top" wrapText="1"/>
    </xf>
    <xf numFmtId="0" fontId="3" fillId="5" borderId="1" xfId="0" applyFont="1" applyFill="1" applyBorder="1" applyAlignment="1">
      <alignment vertical="top" wrapText="1"/>
    </xf>
    <xf numFmtId="8" fontId="6" fillId="5" borderId="4" xfId="0" applyNumberFormat="1" applyFont="1" applyFill="1" applyBorder="1" applyAlignment="1">
      <alignment horizontal="right" wrapText="1"/>
    </xf>
    <xf numFmtId="0" fontId="0" fillId="5" borderId="6" xfId="0" applyFill="1" applyBorder="1" applyAlignment="1">
      <alignment/>
    </xf>
    <xf numFmtId="0" fontId="6" fillId="3" borderId="27" xfId="0" applyFont="1" applyFill="1" applyBorder="1" applyAlignment="1">
      <alignment/>
    </xf>
    <xf numFmtId="0" fontId="6" fillId="3" borderId="28" xfId="0" applyFont="1" applyFill="1" applyBorder="1" applyAlignment="1">
      <alignment/>
    </xf>
    <xf numFmtId="0" fontId="6" fillId="3" borderId="29" xfId="0" applyFont="1" applyFill="1" applyBorder="1" applyAlignment="1">
      <alignment/>
    </xf>
    <xf numFmtId="0" fontId="6" fillId="0" borderId="2" xfId="0" applyFont="1" applyFill="1" applyBorder="1" applyAlignment="1">
      <alignment horizontal="right" wrapText="1"/>
    </xf>
    <xf numFmtId="0" fontId="3" fillId="5" borderId="14" xfId="0" applyFont="1" applyFill="1" applyBorder="1" applyAlignment="1">
      <alignment horizontal="right" wrapText="1"/>
    </xf>
    <xf numFmtId="0" fontId="5" fillId="5" borderId="0" xfId="0" applyFont="1" applyFill="1" applyBorder="1" applyAlignment="1">
      <alignment/>
    </xf>
    <xf numFmtId="0" fontId="6" fillId="5" borderId="14" xfId="0" applyFont="1" applyFill="1" applyBorder="1" applyAlignment="1">
      <alignment horizontal="center" wrapText="1"/>
    </xf>
    <xf numFmtId="0" fontId="10" fillId="5" borderId="0" xfId="0" applyFont="1" applyFill="1" applyBorder="1" applyAlignment="1">
      <alignment/>
    </xf>
    <xf numFmtId="183" fontId="14" fillId="5" borderId="13" xfId="0" applyNumberFormat="1" applyFont="1" applyFill="1" applyBorder="1" applyAlignment="1">
      <alignment horizontal="right" wrapText="1"/>
    </xf>
    <xf numFmtId="0" fontId="14" fillId="3" borderId="10" xfId="0" applyNumberFormat="1" applyFont="1" applyFill="1" applyBorder="1" applyAlignment="1">
      <alignment horizontal="right" wrapText="1"/>
    </xf>
    <xf numFmtId="0" fontId="6" fillId="5" borderId="0" xfId="0" applyFont="1" applyFill="1" applyAlignment="1">
      <alignment/>
    </xf>
    <xf numFmtId="0" fontId="0" fillId="5" borderId="0" xfId="0" applyFill="1" applyAlignment="1">
      <alignment/>
    </xf>
    <xf numFmtId="0" fontId="6" fillId="0" borderId="1" xfId="0" applyNumberFormat="1" applyFont="1" applyBorder="1" applyAlignment="1">
      <alignment horizontal="right" wrapText="1"/>
    </xf>
    <xf numFmtId="0" fontId="6" fillId="0" borderId="7" xfId="0" applyNumberFormat="1" applyFont="1" applyBorder="1" applyAlignment="1">
      <alignment horizontal="right" vertical="top" wrapText="1"/>
    </xf>
    <xf numFmtId="0" fontId="6" fillId="0" borderId="4" xfId="0" applyNumberFormat="1" applyFont="1" applyBorder="1" applyAlignment="1">
      <alignment horizontal="right" vertical="top" wrapText="1"/>
    </xf>
    <xf numFmtId="0" fontId="6" fillId="0" borderId="5" xfId="0" applyNumberFormat="1" applyFont="1" applyBorder="1" applyAlignment="1">
      <alignment horizontal="right" vertical="top" wrapText="1"/>
    </xf>
    <xf numFmtId="0" fontId="6" fillId="0" borderId="1"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0" fontId="6" fillId="3" borderId="10" xfId="0" applyNumberFormat="1" applyFont="1" applyFill="1" applyBorder="1" applyAlignment="1">
      <alignment horizontal="right" wrapText="1"/>
    </xf>
    <xf numFmtId="8" fontId="14" fillId="5" borderId="15" xfId="0" applyNumberFormat="1" applyFont="1" applyFill="1" applyBorder="1" applyAlignment="1">
      <alignment horizontal="right" wrapText="1"/>
    </xf>
    <xf numFmtId="183" fontId="14" fillId="5" borderId="15" xfId="0" applyNumberFormat="1" applyFont="1" applyFill="1" applyBorder="1" applyAlignment="1">
      <alignment horizontal="right" wrapText="1"/>
    </xf>
    <xf numFmtId="8" fontId="6" fillId="3" borderId="8" xfId="0" applyNumberFormat="1" applyFont="1" applyFill="1" applyBorder="1" applyAlignment="1">
      <alignment horizontal="right" wrapText="1"/>
    </xf>
    <xf numFmtId="0" fontId="6" fillId="0" borderId="14" xfId="0" applyNumberFormat="1" applyFont="1" applyBorder="1" applyAlignment="1">
      <alignment horizontal="right" wrapText="1"/>
    </xf>
    <xf numFmtId="0" fontId="5" fillId="5" borderId="6" xfId="0" applyFont="1" applyFill="1" applyBorder="1" applyAlignment="1">
      <alignment wrapText="1"/>
    </xf>
    <xf numFmtId="4" fontId="6" fillId="5" borderId="6" xfId="0" applyNumberFormat="1" applyFont="1" applyFill="1" applyBorder="1" applyAlignment="1">
      <alignment horizontal="right" wrapText="1"/>
    </xf>
    <xf numFmtId="8" fontId="6" fillId="5" borderId="6" xfId="0" applyNumberFormat="1" applyFont="1" applyFill="1" applyBorder="1" applyAlignment="1">
      <alignment horizontal="right" wrapText="1"/>
    </xf>
    <xf numFmtId="0" fontId="6" fillId="3" borderId="10" xfId="0" applyFont="1" applyFill="1" applyBorder="1" applyAlignment="1">
      <alignment horizontal="justify" wrapText="1"/>
    </xf>
    <xf numFmtId="0" fontId="6" fillId="2" borderId="30" xfId="0" applyFont="1" applyFill="1" applyBorder="1" applyAlignment="1">
      <alignment vertical="top" wrapText="1"/>
    </xf>
    <xf numFmtId="0" fontId="6" fillId="2" borderId="31" xfId="0" applyFont="1" applyFill="1" applyBorder="1" applyAlignment="1">
      <alignment vertical="top"/>
    </xf>
    <xf numFmtId="0" fontId="6" fillId="2" borderId="31" xfId="0" applyFont="1" applyFill="1" applyBorder="1" applyAlignment="1">
      <alignment/>
    </xf>
    <xf numFmtId="0" fontId="6" fillId="2" borderId="32" xfId="0" applyFont="1" applyFill="1" applyBorder="1" applyAlignment="1">
      <alignment vertical="top" wrapText="1"/>
    </xf>
    <xf numFmtId="0" fontId="6" fillId="2" borderId="33" xfId="0" applyFont="1" applyFill="1" applyBorder="1" applyAlignment="1">
      <alignment vertical="top" wrapText="1"/>
    </xf>
    <xf numFmtId="0" fontId="6" fillId="2" borderId="15" xfId="0" applyFont="1" applyFill="1" applyBorder="1" applyAlignment="1">
      <alignment vertical="top" wrapText="1"/>
    </xf>
    <xf numFmtId="0" fontId="18" fillId="6" borderId="0" xfId="0" applyFont="1" applyFill="1" applyBorder="1" applyAlignment="1">
      <alignment/>
    </xf>
    <xf numFmtId="0" fontId="22" fillId="6" borderId="34" xfId="0" applyFont="1" applyFill="1" applyBorder="1" applyAlignment="1">
      <alignment/>
    </xf>
    <xf numFmtId="0" fontId="0" fillId="6" borderId="34" xfId="0" applyFill="1" applyBorder="1" applyAlignment="1">
      <alignment/>
    </xf>
    <xf numFmtId="0" fontId="0" fillId="6" borderId="0" xfId="0" applyFill="1" applyBorder="1" applyAlignment="1">
      <alignment/>
    </xf>
    <xf numFmtId="0" fontId="23" fillId="6" borderId="0" xfId="20" applyFont="1" applyFill="1" applyBorder="1" applyAlignment="1">
      <alignment/>
    </xf>
    <xf numFmtId="0" fontId="17" fillId="6" borderId="0" xfId="0" applyFont="1" applyFill="1" applyBorder="1" applyAlignment="1">
      <alignment/>
    </xf>
    <xf numFmtId="0" fontId="7" fillId="6" borderId="0" xfId="0" applyFont="1" applyFill="1" applyBorder="1" applyAlignment="1">
      <alignment/>
    </xf>
    <xf numFmtId="0" fontId="6" fillId="6" borderId="0" xfId="0" applyFont="1" applyFill="1" applyBorder="1" applyAlignment="1">
      <alignment/>
    </xf>
    <xf numFmtId="0" fontId="6" fillId="6" borderId="35" xfId="0" applyFont="1" applyFill="1" applyBorder="1" applyAlignment="1">
      <alignment/>
    </xf>
    <xf numFmtId="0" fontId="9" fillId="6" borderId="0" xfId="0" applyFont="1" applyFill="1" applyAlignment="1">
      <alignment/>
    </xf>
    <xf numFmtId="0" fontId="19" fillId="6" borderId="0" xfId="0" applyFont="1" applyFill="1" applyAlignment="1">
      <alignment/>
    </xf>
    <xf numFmtId="0" fontId="0" fillId="6" borderId="0" xfId="0" applyFill="1" applyAlignment="1">
      <alignment/>
    </xf>
    <xf numFmtId="0" fontId="0" fillId="0" borderId="0" xfId="0" applyFill="1" applyAlignment="1">
      <alignment/>
    </xf>
    <xf numFmtId="0" fontId="0" fillId="0" borderId="26" xfId="0" applyBorder="1" applyAlignment="1">
      <alignment/>
    </xf>
    <xf numFmtId="0" fontId="0" fillId="0" borderId="29" xfId="0" applyBorder="1" applyAlignment="1">
      <alignment/>
    </xf>
    <xf numFmtId="0" fontId="0" fillId="0" borderId="0" xfId="0" applyFill="1" applyBorder="1" applyAlignment="1">
      <alignment/>
    </xf>
    <xf numFmtId="183" fontId="0" fillId="0" borderId="0" xfId="0" applyNumberFormat="1" applyFont="1" applyFill="1" applyBorder="1" applyAlignment="1" applyProtection="1">
      <alignment/>
      <protection hidden="1" locked="0"/>
    </xf>
    <xf numFmtId="183" fontId="0" fillId="0" borderId="0" xfId="0" applyNumberFormat="1" applyFill="1" applyBorder="1" applyAlignment="1" applyProtection="1">
      <alignment/>
      <protection hidden="1" locked="0"/>
    </xf>
    <xf numFmtId="0" fontId="11" fillId="0" borderId="0" xfId="0" applyFont="1" applyAlignment="1">
      <alignment/>
    </xf>
    <xf numFmtId="0" fontId="21" fillId="7" borderId="26" xfId="0" applyFont="1" applyFill="1" applyBorder="1" applyAlignment="1">
      <alignment/>
    </xf>
    <xf numFmtId="0" fontId="21" fillId="7" borderId="26" xfId="0" applyFont="1" applyFill="1" applyBorder="1" applyAlignment="1">
      <alignment horizontal="center"/>
    </xf>
    <xf numFmtId="7" fontId="0" fillId="0" borderId="0" xfId="0" applyNumberFormat="1" applyAlignment="1">
      <alignment/>
    </xf>
    <xf numFmtId="0" fontId="6" fillId="2" borderId="9" xfId="0" applyFont="1" applyFill="1" applyBorder="1" applyAlignment="1">
      <alignment vertical="top" wrapText="1"/>
    </xf>
    <xf numFmtId="0" fontId="25" fillId="6" borderId="34" xfId="0" applyFont="1" applyFill="1" applyBorder="1" applyAlignment="1">
      <alignment/>
    </xf>
    <xf numFmtId="0" fontId="0" fillId="6" borderId="0" xfId="0" applyFill="1" applyBorder="1" applyAlignment="1">
      <alignment horizontal="right"/>
    </xf>
    <xf numFmtId="0" fontId="9" fillId="0" borderId="0" xfId="0" applyFont="1" applyFill="1" applyBorder="1" applyAlignment="1">
      <alignment/>
    </xf>
    <xf numFmtId="0" fontId="19" fillId="0" borderId="0" xfId="0" applyFont="1" applyFill="1" applyBorder="1" applyAlignment="1">
      <alignment horizontal="right"/>
    </xf>
    <xf numFmtId="0" fontId="11" fillId="0" borderId="0" xfId="0" applyFont="1" applyFill="1" applyBorder="1" applyAlignment="1">
      <alignment/>
    </xf>
    <xf numFmtId="183" fontId="11" fillId="0" borderId="0" xfId="0" applyNumberFormat="1" applyFont="1" applyFill="1" applyBorder="1" applyAlignment="1">
      <alignment/>
    </xf>
    <xf numFmtId="183" fontId="20" fillId="0" borderId="0" xfId="0" applyNumberFormat="1" applyFont="1" applyFill="1" applyBorder="1" applyAlignment="1">
      <alignment/>
    </xf>
    <xf numFmtId="183" fontId="8" fillId="0" borderId="0" xfId="0" applyNumberFormat="1" applyFont="1" applyFill="1" applyBorder="1" applyAlignment="1">
      <alignment/>
    </xf>
    <xf numFmtId="10" fontId="8" fillId="0" borderId="0" xfId="0" applyNumberFormat="1" applyFont="1" applyFill="1" applyBorder="1" applyAlignment="1">
      <alignment/>
    </xf>
    <xf numFmtId="183" fontId="21" fillId="0" borderId="0" xfId="0" applyNumberFormat="1" applyFont="1" applyFill="1" applyBorder="1" applyAlignment="1">
      <alignment/>
    </xf>
    <xf numFmtId="0" fontId="6" fillId="0" borderId="36" xfId="0" applyFont="1" applyBorder="1" applyAlignment="1">
      <alignment wrapText="1"/>
    </xf>
    <xf numFmtId="183" fontId="6" fillId="0" borderId="37" xfId="0" applyNumberFormat="1" applyFont="1" applyBorder="1" applyAlignment="1">
      <alignment horizontal="right" wrapText="1"/>
    </xf>
    <xf numFmtId="0" fontId="6" fillId="0" borderId="37" xfId="0" applyNumberFormat="1" applyFont="1" applyBorder="1" applyAlignment="1">
      <alignment horizontal="right" wrapText="1"/>
    </xf>
    <xf numFmtId="4" fontId="6" fillId="0" borderId="37" xfId="0" applyNumberFormat="1" applyFont="1" applyBorder="1" applyAlignment="1">
      <alignment horizontal="right" wrapText="1"/>
    </xf>
    <xf numFmtId="0" fontId="6" fillId="0" borderId="37" xfId="0" applyFont="1" applyBorder="1" applyAlignment="1">
      <alignment wrapText="1"/>
    </xf>
    <xf numFmtId="183" fontId="6" fillId="0" borderId="38" xfId="0" applyNumberFormat="1" applyFont="1" applyBorder="1" applyAlignment="1">
      <alignment horizontal="right" wrapText="1"/>
    </xf>
    <xf numFmtId="0" fontId="0" fillId="0" borderId="0" xfId="0" applyBorder="1" applyAlignment="1">
      <alignment/>
    </xf>
    <xf numFmtId="0" fontId="3" fillId="0" borderId="34" xfId="0" applyFont="1" applyBorder="1" applyAlignment="1">
      <alignment horizontal="right" wrapText="1"/>
    </xf>
    <xf numFmtId="0" fontId="6" fillId="0" borderId="37" xfId="0" applyFont="1" applyBorder="1" applyAlignment="1">
      <alignment horizontal="right" wrapText="1"/>
    </xf>
    <xf numFmtId="0" fontId="6" fillId="0" borderId="0" xfId="0" applyFont="1" applyBorder="1" applyAlignment="1">
      <alignment wrapText="1"/>
    </xf>
    <xf numFmtId="4" fontId="6" fillId="0" borderId="0" xfId="0" applyNumberFormat="1" applyFont="1" applyBorder="1" applyAlignment="1">
      <alignment horizontal="right" wrapText="1"/>
    </xf>
    <xf numFmtId="0" fontId="14" fillId="0" borderId="34" xfId="0" applyNumberFormat="1" applyFont="1" applyFill="1" applyBorder="1" applyAlignment="1">
      <alignment horizontal="right" wrapText="1"/>
    </xf>
    <xf numFmtId="8" fontId="14" fillId="0" borderId="34" xfId="0" applyNumberFormat="1" applyFont="1" applyFill="1" applyBorder="1" applyAlignment="1">
      <alignment horizontal="right" wrapText="1"/>
    </xf>
    <xf numFmtId="0" fontId="6" fillId="0" borderId="34" xfId="0" applyFont="1" applyFill="1" applyBorder="1" applyAlignment="1">
      <alignment wrapText="1"/>
    </xf>
    <xf numFmtId="183" fontId="6" fillId="0" borderId="34" xfId="0" applyNumberFormat="1" applyFont="1" applyFill="1" applyBorder="1" applyAlignment="1">
      <alignment horizontal="right" wrapText="1"/>
    </xf>
    <xf numFmtId="183" fontId="0" fillId="0" borderId="0" xfId="0" applyNumberFormat="1" applyFont="1" applyFill="1" applyAlignment="1" applyProtection="1">
      <alignment/>
      <protection hidden="1" locked="0"/>
    </xf>
    <xf numFmtId="183" fontId="0" fillId="0" borderId="0" xfId="0" applyNumberFormat="1" applyFill="1" applyAlignment="1" applyProtection="1">
      <alignment/>
      <protection hidden="1" locked="0"/>
    </xf>
    <xf numFmtId="0" fontId="6" fillId="0" borderId="39" xfId="0" applyFont="1" applyBorder="1" applyAlignment="1">
      <alignment horizontal="right" wrapText="1"/>
    </xf>
    <xf numFmtId="0" fontId="6" fillId="0" borderId="0" xfId="0" applyFont="1" applyFill="1" applyBorder="1" applyAlignment="1">
      <alignment wrapText="1"/>
    </xf>
    <xf numFmtId="4" fontId="14" fillId="0" borderId="0" xfId="0" applyNumberFormat="1" applyFont="1" applyFill="1" applyBorder="1" applyAlignment="1">
      <alignment horizontal="right" wrapText="1"/>
    </xf>
    <xf numFmtId="0" fontId="14" fillId="0" borderId="0" xfId="0" applyNumberFormat="1" applyFont="1" applyFill="1" applyBorder="1" applyAlignment="1">
      <alignment horizontal="right" wrapText="1"/>
    </xf>
    <xf numFmtId="8" fontId="14" fillId="0" borderId="0" xfId="0" applyNumberFormat="1" applyFont="1" applyFill="1" applyBorder="1" applyAlignment="1">
      <alignment horizontal="right" wrapText="1"/>
    </xf>
    <xf numFmtId="0" fontId="6" fillId="2" borderId="40" xfId="0" applyFont="1" applyFill="1" applyBorder="1" applyAlignment="1">
      <alignment horizontal="center" wrapText="1"/>
    </xf>
    <xf numFmtId="0" fontId="6" fillId="2" borderId="41" xfId="0" applyFont="1" applyFill="1" applyBorder="1" applyAlignment="1">
      <alignment horizontal="center" wrapText="1"/>
    </xf>
    <xf numFmtId="0" fontId="6" fillId="0" borderId="42" xfId="0" applyFont="1" applyBorder="1" applyAlignment="1">
      <alignment wrapText="1"/>
    </xf>
    <xf numFmtId="0" fontId="6" fillId="0" borderId="11" xfId="0" applyFont="1" applyBorder="1" applyAlignment="1">
      <alignment wrapText="1"/>
    </xf>
    <xf numFmtId="0" fontId="6" fillId="0" borderId="36" xfId="0" applyFont="1" applyBorder="1" applyAlignment="1">
      <alignment horizontal="right" wrapText="1"/>
    </xf>
    <xf numFmtId="0" fontId="6" fillId="0" borderId="43" xfId="0" applyFont="1" applyBorder="1" applyAlignment="1">
      <alignment wrapText="1"/>
    </xf>
    <xf numFmtId="4" fontId="6" fillId="0" borderId="12" xfId="0" applyNumberFormat="1" applyFont="1" applyBorder="1" applyAlignment="1">
      <alignment horizontal="right" wrapText="1"/>
    </xf>
    <xf numFmtId="0" fontId="6" fillId="0" borderId="12" xfId="0" applyNumberFormat="1" applyFont="1" applyBorder="1" applyAlignment="1">
      <alignment horizontal="right" wrapText="1"/>
    </xf>
    <xf numFmtId="0" fontId="6" fillId="0" borderId="14" xfId="0" applyFont="1" applyBorder="1" applyAlignment="1">
      <alignment wrapText="1"/>
    </xf>
    <xf numFmtId="4" fontId="6" fillId="0" borderId="11" xfId="0" applyNumberFormat="1" applyFont="1" applyBorder="1" applyAlignment="1">
      <alignment horizontal="right" wrapText="1"/>
    </xf>
    <xf numFmtId="0" fontId="6" fillId="0" borderId="11" xfId="0" applyNumberFormat="1" applyFont="1" applyBorder="1" applyAlignment="1">
      <alignment horizontal="right" wrapText="1"/>
    </xf>
    <xf numFmtId="0" fontId="7" fillId="5" borderId="44" xfId="0" applyFont="1" applyFill="1" applyBorder="1" applyAlignment="1">
      <alignment horizontal="center" wrapText="1"/>
    </xf>
    <xf numFmtId="0" fontId="3" fillId="5" borderId="45" xfId="0" applyFont="1" applyFill="1" applyBorder="1" applyAlignment="1">
      <alignment horizontal="right" wrapText="1"/>
    </xf>
    <xf numFmtId="0" fontId="7" fillId="5" borderId="45" xfId="0" applyFont="1" applyFill="1" applyBorder="1" applyAlignment="1">
      <alignment horizontal="center" wrapText="1"/>
    </xf>
    <xf numFmtId="0" fontId="3" fillId="5" borderId="46" xfId="0" applyFont="1" applyFill="1" applyBorder="1" applyAlignment="1">
      <alignment horizontal="right" wrapText="1"/>
    </xf>
    <xf numFmtId="0" fontId="6" fillId="0" borderId="2" xfId="0" applyNumberFormat="1" applyFont="1" applyBorder="1" applyAlignment="1">
      <alignment horizontal="right" wrapText="1"/>
    </xf>
    <xf numFmtId="0" fontId="6" fillId="0" borderId="0" xfId="0" applyFont="1" applyFill="1" applyBorder="1" applyAlignment="1">
      <alignment horizontal="justify" wrapText="1"/>
    </xf>
    <xf numFmtId="8" fontId="6" fillId="0" borderId="0" xfId="0" applyNumberFormat="1" applyFont="1" applyFill="1" applyBorder="1" applyAlignment="1">
      <alignment horizontal="right" wrapText="1"/>
    </xf>
    <xf numFmtId="183" fontId="14" fillId="0" borderId="0" xfId="0" applyNumberFormat="1" applyFont="1" applyFill="1" applyBorder="1" applyAlignment="1">
      <alignment horizontal="right" wrapText="1"/>
    </xf>
    <xf numFmtId="0" fontId="6" fillId="2" borderId="26" xfId="0" applyFont="1" applyFill="1" applyBorder="1" applyAlignment="1">
      <alignment horizontal="center" wrapText="1"/>
    </xf>
    <xf numFmtId="0" fontId="6" fillId="0" borderId="47" xfId="0" applyFont="1" applyBorder="1" applyAlignment="1">
      <alignment/>
    </xf>
    <xf numFmtId="183" fontId="6" fillId="0" borderId="48" xfId="0" applyNumberFormat="1" applyFont="1" applyBorder="1" applyAlignment="1">
      <alignment/>
    </xf>
    <xf numFmtId="0" fontId="6" fillId="0" borderId="48" xfId="0" applyFont="1" applyBorder="1" applyAlignment="1">
      <alignment/>
    </xf>
    <xf numFmtId="183" fontId="6" fillId="0" borderId="0" xfId="0" applyNumberFormat="1" applyFont="1" applyAlignment="1">
      <alignment/>
    </xf>
    <xf numFmtId="0" fontId="7" fillId="0" borderId="28" xfId="0" applyFont="1" applyFill="1" applyBorder="1" applyAlignment="1">
      <alignment horizontal="center" wrapText="1"/>
    </xf>
    <xf numFmtId="0" fontId="9" fillId="0" borderId="28" xfId="0" applyFont="1" applyBorder="1" applyAlignment="1">
      <alignment/>
    </xf>
    <xf numFmtId="0" fontId="0" fillId="0" borderId="28" xfId="0" applyBorder="1" applyAlignment="1">
      <alignment/>
    </xf>
    <xf numFmtId="0" fontId="6" fillId="0" borderId="40" xfId="0" applyFont="1" applyBorder="1" applyAlignment="1">
      <alignment horizontal="right" wrapText="1"/>
    </xf>
    <xf numFmtId="0" fontId="6" fillId="0" borderId="49" xfId="0" applyFont="1" applyFill="1" applyBorder="1" applyAlignment="1">
      <alignment wrapText="1"/>
    </xf>
    <xf numFmtId="183" fontId="6" fillId="0" borderId="50" xfId="0" applyNumberFormat="1" applyFont="1" applyBorder="1" applyAlignment="1">
      <alignment/>
    </xf>
    <xf numFmtId="0" fontId="0" fillId="0" borderId="50" xfId="0" applyBorder="1" applyAlignment="1">
      <alignment/>
    </xf>
    <xf numFmtId="0" fontId="6" fillId="0" borderId="51" xfId="0" applyFont="1" applyFill="1" applyBorder="1" applyAlignment="1">
      <alignment wrapText="1"/>
    </xf>
    <xf numFmtId="183" fontId="6" fillId="0" borderId="12" xfId="0" applyNumberFormat="1" applyFont="1" applyBorder="1" applyAlignment="1">
      <alignment/>
    </xf>
    <xf numFmtId="0" fontId="0" fillId="0" borderId="12" xfId="0" applyBorder="1" applyAlignment="1">
      <alignment/>
    </xf>
    <xf numFmtId="0" fontId="7" fillId="0" borderId="52" xfId="0" applyFont="1" applyBorder="1" applyAlignment="1">
      <alignment horizontal="center" wrapText="1"/>
    </xf>
    <xf numFmtId="183" fontId="7" fillId="0" borderId="28" xfId="0" applyNumberFormat="1" applyFont="1" applyBorder="1" applyAlignment="1">
      <alignment horizontal="right" wrapText="1"/>
    </xf>
    <xf numFmtId="0" fontId="7" fillId="0" borderId="28" xfId="0" applyFont="1" applyBorder="1" applyAlignment="1">
      <alignment horizontal="right" wrapText="1"/>
    </xf>
    <xf numFmtId="0" fontId="7" fillId="0" borderId="28" xfId="0" applyFont="1" applyBorder="1" applyAlignment="1">
      <alignment horizontal="center" wrapText="1"/>
    </xf>
    <xf numFmtId="183" fontId="6" fillId="0" borderId="28" xfId="0" applyNumberFormat="1" applyFont="1" applyBorder="1" applyAlignment="1">
      <alignment horizontal="right" wrapText="1"/>
    </xf>
    <xf numFmtId="0" fontId="6" fillId="0" borderId="29" xfId="0" applyFont="1" applyBorder="1" applyAlignment="1">
      <alignment horizontal="right" wrapText="1"/>
    </xf>
    <xf numFmtId="7" fontId="6" fillId="0" borderId="53" xfId="17" applyNumberFormat="1" applyFont="1" applyBorder="1" applyAlignment="1">
      <alignment/>
    </xf>
    <xf numFmtId="0" fontId="6" fillId="0" borderId="40" xfId="0" applyFont="1" applyFill="1" applyBorder="1" applyAlignment="1">
      <alignment wrapText="1"/>
    </xf>
    <xf numFmtId="183" fontId="6" fillId="0" borderId="40" xfId="0" applyNumberFormat="1" applyFont="1" applyBorder="1" applyAlignment="1">
      <alignment horizontal="right" wrapText="1"/>
    </xf>
    <xf numFmtId="0" fontId="6" fillId="3" borderId="54" xfId="0" applyFont="1" applyFill="1" applyBorder="1" applyAlignment="1">
      <alignment horizontal="justify" wrapText="1"/>
    </xf>
    <xf numFmtId="8" fontId="14" fillId="3" borderId="5" xfId="0" applyNumberFormat="1" applyFont="1" applyFill="1" applyBorder="1" applyAlignment="1">
      <alignment horizontal="right" wrapText="1"/>
    </xf>
    <xf numFmtId="0" fontId="14" fillId="3" borderId="5" xfId="0" applyNumberFormat="1" applyFont="1" applyFill="1" applyBorder="1" applyAlignment="1">
      <alignment horizontal="right" wrapText="1"/>
    </xf>
    <xf numFmtId="8" fontId="6" fillId="3" borderId="6" xfId="0" applyNumberFormat="1" applyFont="1" applyFill="1" applyBorder="1" applyAlignment="1">
      <alignment horizontal="right" wrapText="1"/>
    </xf>
    <xf numFmtId="0" fontId="6" fillId="3" borderId="6" xfId="0" applyFont="1" applyFill="1" applyBorder="1" applyAlignment="1">
      <alignment horizontal="justify" wrapText="1"/>
    </xf>
    <xf numFmtId="183" fontId="14" fillId="3" borderId="5" xfId="0" applyNumberFormat="1" applyFont="1" applyFill="1" applyBorder="1" applyAlignment="1">
      <alignment horizontal="right" wrapText="1"/>
    </xf>
    <xf numFmtId="0" fontId="6" fillId="0" borderId="4" xfId="0" applyFont="1" applyFill="1" applyBorder="1" applyAlignment="1">
      <alignment horizontal="left" wrapText="1"/>
    </xf>
    <xf numFmtId="183" fontId="6" fillId="0" borderId="1" xfId="0" applyNumberFormat="1" applyFont="1" applyFill="1" applyBorder="1" applyAlignment="1">
      <alignment horizontal="righ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183" fontId="6" fillId="0" borderId="55" xfId="0" applyNumberFormat="1" applyFont="1" applyFill="1" applyBorder="1" applyAlignment="1">
      <alignment horizontal="right" wrapText="1"/>
    </xf>
    <xf numFmtId="49" fontId="6" fillId="0" borderId="1" xfId="0" applyNumberFormat="1" applyFont="1" applyBorder="1" applyAlignment="1">
      <alignment horizontal="right" wrapText="1"/>
    </xf>
    <xf numFmtId="0" fontId="6" fillId="0" borderId="56" xfId="0" applyNumberFormat="1" applyFont="1" applyBorder="1" applyAlignment="1">
      <alignment horizontal="right" wrapText="1"/>
    </xf>
    <xf numFmtId="49" fontId="6" fillId="0" borderId="1" xfId="0" applyNumberFormat="1" applyFont="1" applyBorder="1" applyAlignment="1">
      <alignment horizontal="center" wrapText="1"/>
    </xf>
    <xf numFmtId="183" fontId="6" fillId="0" borderId="4" xfId="0" applyNumberFormat="1" applyFont="1" applyBorder="1" applyAlignment="1">
      <alignment horizontal="center" wrapText="1"/>
    </xf>
    <xf numFmtId="49" fontId="6" fillId="0" borderId="2" xfId="0" applyNumberFormat="1" applyFont="1" applyBorder="1" applyAlignment="1">
      <alignment horizontal="right" wrapText="1"/>
    </xf>
    <xf numFmtId="0" fontId="6" fillId="0" borderId="57" xfId="0" applyNumberFormat="1" applyFont="1" applyBorder="1" applyAlignment="1">
      <alignment horizontal="right" wrapText="1"/>
    </xf>
    <xf numFmtId="183" fontId="6" fillId="0" borderId="5" xfId="0" applyNumberFormat="1" applyFont="1" applyBorder="1" applyAlignment="1">
      <alignment horizontal="center" wrapText="1"/>
    </xf>
    <xf numFmtId="4" fontId="6" fillId="0" borderId="1" xfId="0" applyNumberFormat="1" applyFont="1" applyBorder="1" applyAlignment="1">
      <alignment horizontal="center" wrapText="1"/>
    </xf>
    <xf numFmtId="4" fontId="3" fillId="0" borderId="1" xfId="0" applyNumberFormat="1" applyFont="1" applyBorder="1" applyAlignment="1">
      <alignment horizontal="center" wrapText="1"/>
    </xf>
    <xf numFmtId="4" fontId="6" fillId="0" borderId="5" xfId="0" applyNumberFormat="1" applyFont="1" applyBorder="1" applyAlignment="1">
      <alignment horizontal="center" wrapText="1"/>
    </xf>
    <xf numFmtId="0" fontId="6" fillId="5" borderId="1" xfId="0" applyFont="1" applyFill="1" applyBorder="1" applyAlignment="1">
      <alignment horizontal="center" wrapText="1"/>
    </xf>
    <xf numFmtId="0" fontId="6" fillId="0" borderId="4" xfId="0" applyFont="1" applyFill="1" applyBorder="1" applyAlignment="1">
      <alignment horizontal="right" wrapText="1"/>
    </xf>
    <xf numFmtId="7" fontId="6" fillId="0" borderId="0" xfId="17" applyNumberFormat="1" applyFont="1" applyFill="1" applyBorder="1" applyAlignment="1">
      <alignment horizontal="right" wrapText="1"/>
    </xf>
    <xf numFmtId="0" fontId="6" fillId="0" borderId="11" xfId="0" applyFont="1" applyFill="1" applyBorder="1" applyAlignment="1">
      <alignment horizontal="center" wrapText="1"/>
    </xf>
    <xf numFmtId="0" fontId="6" fillId="0" borderId="1" xfId="0" applyFont="1" applyFill="1" applyBorder="1" applyAlignment="1">
      <alignment horizontal="right" wrapText="1"/>
    </xf>
    <xf numFmtId="0" fontId="6" fillId="0" borderId="0" xfId="0" applyFont="1" applyFill="1" applyBorder="1" applyAlignment="1">
      <alignment horizontal="center" wrapText="1"/>
    </xf>
    <xf numFmtId="0" fontId="7" fillId="2" borderId="33" xfId="0" applyFont="1" applyFill="1" applyBorder="1" applyAlignment="1">
      <alignment horizontal="right" wrapText="1"/>
    </xf>
    <xf numFmtId="183" fontId="0" fillId="5" borderId="38" xfId="0" applyNumberFormat="1" applyFill="1" applyBorder="1" applyAlignment="1" applyProtection="1">
      <alignment/>
      <protection hidden="1" locked="0"/>
    </xf>
    <xf numFmtId="0" fontId="6" fillId="0" borderId="58" xfId="0" applyFont="1" applyBorder="1" applyAlignment="1">
      <alignment horizontal="right" wrapText="1"/>
    </xf>
    <xf numFmtId="183" fontId="6" fillId="0" borderId="59" xfId="0" applyNumberFormat="1" applyFont="1" applyBorder="1" applyAlignment="1">
      <alignment horizontal="right" wrapText="1"/>
    </xf>
    <xf numFmtId="0" fontId="6" fillId="0" borderId="59" xfId="0" applyFont="1" applyBorder="1" applyAlignment="1">
      <alignment horizontal="right" wrapText="1"/>
    </xf>
    <xf numFmtId="0" fontId="6" fillId="0" borderId="0" xfId="0" applyFont="1" applyFill="1" applyBorder="1" applyAlignment="1">
      <alignment horizontal="right" wrapText="1"/>
    </xf>
    <xf numFmtId="0" fontId="6" fillId="0" borderId="60" xfId="0" applyFont="1" applyBorder="1" applyAlignment="1">
      <alignment horizontal="right" wrapText="1"/>
    </xf>
    <xf numFmtId="0" fontId="3" fillId="0" borderId="60" xfId="0" applyFont="1" applyBorder="1" applyAlignment="1">
      <alignment horizontal="right" wrapText="1"/>
    </xf>
    <xf numFmtId="0" fontId="6" fillId="0" borderId="61" xfId="0" applyFont="1" applyBorder="1" applyAlignment="1">
      <alignment wrapText="1"/>
    </xf>
    <xf numFmtId="183" fontId="0" fillId="5" borderId="38" xfId="0" applyNumberFormat="1" applyFont="1" applyFill="1" applyBorder="1" applyAlignment="1" applyProtection="1">
      <alignment/>
      <protection hidden="1" locked="0"/>
    </xf>
    <xf numFmtId="0" fontId="6" fillId="0" borderId="0" xfId="0" applyNumberFormat="1" applyFont="1" applyBorder="1" applyAlignment="1">
      <alignment horizontal="right" wrapText="1"/>
    </xf>
    <xf numFmtId="0" fontId="6" fillId="0" borderId="62" xfId="0" applyFont="1" applyBorder="1" applyAlignment="1">
      <alignment wrapText="1"/>
    </xf>
    <xf numFmtId="0" fontId="6" fillId="0" borderId="63" xfId="0" applyFont="1" applyBorder="1" applyAlignment="1">
      <alignment wrapText="1"/>
    </xf>
    <xf numFmtId="0" fontId="6" fillId="0" borderId="56" xfId="0" applyFont="1" applyBorder="1" applyAlignment="1">
      <alignment wrapText="1"/>
    </xf>
    <xf numFmtId="0" fontId="6" fillId="0" borderId="64" xfId="0" applyFont="1" applyBorder="1" applyAlignment="1">
      <alignment wrapText="1"/>
    </xf>
    <xf numFmtId="0" fontId="6" fillId="2" borderId="8" xfId="0" applyFont="1" applyFill="1" applyBorder="1" applyAlignment="1">
      <alignment horizontal="center" vertical="top" wrapText="1"/>
    </xf>
    <xf numFmtId="0" fontId="6" fillId="2" borderId="26" xfId="0" applyFont="1" applyFill="1" applyBorder="1" applyAlignment="1">
      <alignment horizontal="center" vertical="top" wrapText="1"/>
    </xf>
    <xf numFmtId="183" fontId="6" fillId="0" borderId="48" xfId="0" applyNumberFormat="1" applyFont="1" applyFill="1" applyBorder="1" applyAlignment="1">
      <alignment horizontal="right" vertical="top" wrapText="1"/>
    </xf>
    <xf numFmtId="0" fontId="6" fillId="0" borderId="65" xfId="0" applyFont="1" applyFill="1" applyBorder="1" applyAlignment="1">
      <alignment horizontal="center" vertical="top" wrapText="1"/>
    </xf>
    <xf numFmtId="0" fontId="28" fillId="0" borderId="11" xfId="0" applyFont="1" applyFill="1" applyBorder="1" applyAlignment="1">
      <alignment horizontal="center" vertical="top" wrapText="1"/>
    </xf>
    <xf numFmtId="183" fontId="6" fillId="0" borderId="4" xfId="0" applyNumberFormat="1" applyFont="1" applyBorder="1" applyAlignment="1">
      <alignment/>
    </xf>
    <xf numFmtId="0" fontId="6" fillId="0" borderId="14" xfId="0" applyFont="1" applyBorder="1" applyAlignment="1">
      <alignment horizontal="right" vertical="top" wrapText="1"/>
    </xf>
    <xf numFmtId="0" fontId="6" fillId="0" borderId="56" xfId="0" applyFont="1" applyBorder="1" applyAlignment="1">
      <alignment horizontal="center" vertical="top" wrapText="1"/>
    </xf>
    <xf numFmtId="183" fontId="6" fillId="0" borderId="0" xfId="0" applyNumberFormat="1" applyFont="1" applyBorder="1" applyAlignment="1">
      <alignment horizontal="right" vertical="top" wrapText="1"/>
    </xf>
    <xf numFmtId="0" fontId="6" fillId="0" borderId="11" xfId="0" applyFont="1" applyBorder="1" applyAlignment="1">
      <alignment horizontal="right" vertical="top" wrapText="1"/>
    </xf>
    <xf numFmtId="183" fontId="6" fillId="0" borderId="14" xfId="0" applyNumberFormat="1" applyFont="1" applyBorder="1" applyAlignment="1">
      <alignment/>
    </xf>
    <xf numFmtId="0" fontId="3" fillId="0" borderId="11" xfId="0" applyFont="1" applyBorder="1" applyAlignment="1">
      <alignment horizontal="right" vertical="top" wrapText="1"/>
    </xf>
    <xf numFmtId="0" fontId="6" fillId="0" borderId="49" xfId="0" applyFont="1" applyBorder="1" applyAlignment="1">
      <alignment horizontal="center" vertical="top" wrapText="1"/>
    </xf>
    <xf numFmtId="0" fontId="0" fillId="0" borderId="16" xfId="0" applyBorder="1" applyAlignment="1">
      <alignment/>
    </xf>
    <xf numFmtId="0" fontId="0" fillId="0" borderId="11" xfId="0" applyBorder="1" applyAlignment="1">
      <alignment horizontal="center"/>
    </xf>
    <xf numFmtId="0" fontId="0" fillId="0" borderId="4" xfId="0" applyBorder="1" applyAlignment="1">
      <alignment horizontal="center"/>
    </xf>
    <xf numFmtId="183" fontId="6" fillId="0" borderId="1" xfId="0" applyNumberFormat="1" applyFont="1" applyBorder="1" applyAlignment="1">
      <alignment/>
    </xf>
    <xf numFmtId="0" fontId="6" fillId="0" borderId="36" xfId="0" applyFont="1" applyBorder="1" applyAlignment="1">
      <alignment vertical="top" wrapText="1"/>
    </xf>
    <xf numFmtId="183" fontId="6" fillId="0" borderId="37" xfId="0" applyNumberFormat="1" applyFont="1" applyBorder="1" applyAlignment="1">
      <alignment horizontal="right" vertical="top" wrapText="1"/>
    </xf>
    <xf numFmtId="0" fontId="6" fillId="0" borderId="0" xfId="0" applyFont="1" applyBorder="1" applyAlignment="1">
      <alignment horizontal="center" vertical="top" wrapText="1"/>
    </xf>
    <xf numFmtId="183" fontId="0" fillId="0" borderId="5" xfId="0" applyNumberFormat="1" applyBorder="1" applyAlignment="1">
      <alignment/>
    </xf>
    <xf numFmtId="183" fontId="0" fillId="5" borderId="38" xfId="0" applyNumberFormat="1" applyFont="1" applyFill="1" applyBorder="1" applyAlignment="1">
      <alignment/>
    </xf>
    <xf numFmtId="183" fontId="0" fillId="5" borderId="43" xfId="0" applyNumberFormat="1" applyFont="1" applyFill="1" applyBorder="1" applyAlignment="1" applyProtection="1">
      <alignment/>
      <protection hidden="1" locked="0"/>
    </xf>
    <xf numFmtId="0" fontId="6" fillId="0" borderId="0" xfId="0" applyFont="1" applyAlignment="1">
      <alignment/>
    </xf>
    <xf numFmtId="44" fontId="6" fillId="0" borderId="65" xfId="17" applyFont="1" applyBorder="1" applyAlignment="1">
      <alignment/>
    </xf>
    <xf numFmtId="0" fontId="0" fillId="0" borderId="65" xfId="0" applyBorder="1" applyAlignment="1">
      <alignment/>
    </xf>
    <xf numFmtId="0" fontId="6" fillId="0" borderId="56" xfId="0" applyFont="1" applyFill="1" applyBorder="1" applyAlignment="1">
      <alignment vertical="top" wrapText="1"/>
    </xf>
    <xf numFmtId="183" fontId="6" fillId="0" borderId="1" xfId="0" applyNumberFormat="1" applyFont="1" applyFill="1" applyBorder="1" applyAlignment="1">
      <alignment horizontal="right" vertical="top" wrapText="1"/>
    </xf>
    <xf numFmtId="0" fontId="6" fillId="0" borderId="4" xfId="0" applyFont="1" applyFill="1" applyBorder="1" applyAlignment="1">
      <alignment horizontal="center" vertical="top" wrapText="1"/>
    </xf>
    <xf numFmtId="44" fontId="6" fillId="0" borderId="16" xfId="0" applyNumberFormat="1" applyFont="1" applyBorder="1" applyAlignment="1">
      <alignment/>
    </xf>
    <xf numFmtId="0" fontId="3" fillId="5" borderId="56" xfId="0" applyFont="1" applyFill="1" applyBorder="1" applyAlignment="1">
      <alignment vertical="top" wrapText="1"/>
    </xf>
    <xf numFmtId="44" fontId="6" fillId="0" borderId="0" xfId="0" applyNumberFormat="1" applyFont="1" applyBorder="1" applyAlignment="1">
      <alignment/>
    </xf>
    <xf numFmtId="44" fontId="6" fillId="0" borderId="0" xfId="17" applyFont="1" applyFill="1" applyBorder="1" applyAlignment="1">
      <alignment horizontal="center" vertical="top" wrapText="1"/>
    </xf>
    <xf numFmtId="0" fontId="6" fillId="0" borderId="56" xfId="0" applyFont="1" applyFill="1" applyBorder="1" applyAlignment="1">
      <alignment horizontal="center" vertical="top" wrapText="1"/>
    </xf>
    <xf numFmtId="0" fontId="0" fillId="0" borderId="0" xfId="0" applyFill="1" applyAlignment="1">
      <alignment horizontal="right"/>
    </xf>
    <xf numFmtId="0" fontId="6" fillId="0" borderId="54" xfId="0" applyFont="1" applyBorder="1" applyAlignment="1">
      <alignment vertical="top" wrapText="1"/>
    </xf>
    <xf numFmtId="8" fontId="6" fillId="5" borderId="56" xfId="0" applyNumberFormat="1" applyFont="1" applyFill="1" applyBorder="1" applyAlignment="1">
      <alignment horizontal="right" wrapText="1"/>
    </xf>
    <xf numFmtId="8" fontId="6" fillId="0" borderId="16" xfId="0" applyNumberFormat="1" applyFont="1" applyFill="1" applyBorder="1" applyAlignment="1">
      <alignment horizontal="right" wrapText="1"/>
    </xf>
    <xf numFmtId="0" fontId="6" fillId="0" borderId="14" xfId="0" applyFont="1" applyBorder="1" applyAlignment="1">
      <alignment vertical="top" wrapText="1"/>
    </xf>
    <xf numFmtId="183" fontId="6" fillId="0" borderId="16" xfId="0" applyNumberFormat="1" applyFont="1" applyBorder="1" applyAlignment="1">
      <alignment horizontal="right" vertical="top" wrapText="1"/>
    </xf>
    <xf numFmtId="0" fontId="6" fillId="0" borderId="56" xfId="0" applyFont="1" applyBorder="1" applyAlignment="1">
      <alignment horizontal="righ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center" vertical="top" wrapText="1"/>
    </xf>
    <xf numFmtId="183" fontId="6" fillId="0" borderId="1" xfId="0" applyNumberFormat="1" applyFont="1" applyBorder="1" applyAlignment="1">
      <alignment vertical="top" wrapText="1"/>
    </xf>
    <xf numFmtId="183" fontId="6" fillId="4" borderId="9" xfId="0" applyNumberFormat="1" applyFont="1" applyFill="1" applyBorder="1" applyAlignment="1">
      <alignment vertical="top" wrapText="1"/>
    </xf>
    <xf numFmtId="0" fontId="6" fillId="0" borderId="0" xfId="0" applyFont="1" applyFill="1" applyBorder="1" applyAlignment="1">
      <alignment vertical="top" wrapText="1"/>
    </xf>
    <xf numFmtId="183" fontId="6" fillId="0" borderId="65" xfId="0" applyNumberFormat="1" applyFont="1" applyFill="1" applyBorder="1" applyAlignment="1">
      <alignment horizontal="right" vertical="top" wrapText="1"/>
    </xf>
    <xf numFmtId="0" fontId="6" fillId="0" borderId="55" xfId="0" applyFont="1" applyBorder="1" applyAlignment="1">
      <alignment horizontal="center" vertical="top" wrapText="1"/>
    </xf>
    <xf numFmtId="183" fontId="6" fillId="2" borderId="9" xfId="0"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183" fontId="6" fillId="0" borderId="59" xfId="0" applyNumberFormat="1" applyFont="1" applyBorder="1" applyAlignment="1">
      <alignment horizontal="right" vertical="top" wrapText="1"/>
    </xf>
    <xf numFmtId="0" fontId="6" fillId="0" borderId="66" xfId="0" applyFont="1" applyBorder="1" applyAlignment="1">
      <alignment horizontal="right" vertical="top" wrapText="1"/>
    </xf>
    <xf numFmtId="0" fontId="6" fillId="5" borderId="0" xfId="0" applyFont="1" applyFill="1" applyBorder="1" applyAlignment="1">
      <alignment horizontal="right" vertical="top" wrapText="1"/>
    </xf>
    <xf numFmtId="183" fontId="6" fillId="0" borderId="4" xfId="0" applyNumberFormat="1" applyFont="1" applyBorder="1" applyAlignment="1">
      <alignment wrapText="1"/>
    </xf>
    <xf numFmtId="0" fontId="0" fillId="0" borderId="26" xfId="0" applyFill="1" applyBorder="1" applyAlignment="1">
      <alignment/>
    </xf>
    <xf numFmtId="0" fontId="4" fillId="8" borderId="4" xfId="0" applyFont="1" applyFill="1" applyBorder="1" applyAlignment="1">
      <alignment vertical="top" wrapText="1"/>
    </xf>
    <xf numFmtId="0" fontId="7" fillId="8" borderId="26" xfId="0" applyFont="1" applyFill="1" applyBorder="1" applyAlignment="1">
      <alignment horizontal="right" wrapText="1"/>
    </xf>
    <xf numFmtId="183" fontId="6" fillId="8" borderId="26" xfId="0" applyNumberFormat="1" applyFont="1" applyFill="1" applyBorder="1" applyAlignment="1">
      <alignment horizontal="right" wrapText="1"/>
    </xf>
    <xf numFmtId="0" fontId="6" fillId="8" borderId="26" xfId="0" applyFont="1" applyFill="1" applyBorder="1" applyAlignment="1">
      <alignment horizontal="right" wrapText="1"/>
    </xf>
    <xf numFmtId="0" fontId="6" fillId="0" borderId="0" xfId="0" applyNumberFormat="1" applyFont="1" applyBorder="1" applyAlignment="1">
      <alignment horizontal="right" vertical="top" wrapText="1"/>
    </xf>
    <xf numFmtId="8" fontId="6" fillId="0" borderId="26" xfId="0" applyNumberFormat="1" applyFont="1" applyBorder="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5" fillId="5" borderId="34" xfId="0" applyFont="1" applyFill="1" applyBorder="1" applyAlignment="1">
      <alignment/>
    </xf>
    <xf numFmtId="0" fontId="6" fillId="0" borderId="38" xfId="0" applyNumberFormat="1" applyFont="1" applyBorder="1" applyAlignment="1">
      <alignment horizontal="right" wrapText="1"/>
    </xf>
    <xf numFmtId="0" fontId="6" fillId="5" borderId="26"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0" fontId="3" fillId="0" borderId="1" xfId="0" applyNumberFormat="1" applyFont="1" applyBorder="1" applyAlignment="1">
      <alignment vertical="top" wrapText="1"/>
    </xf>
    <xf numFmtId="0" fontId="6" fillId="2" borderId="9" xfId="0" applyNumberFormat="1" applyFont="1" applyFill="1" applyBorder="1" applyAlignment="1">
      <alignment horizontal="center" vertical="top" wrapText="1"/>
    </xf>
    <xf numFmtId="0" fontId="3" fillId="4" borderId="9" xfId="0" applyNumberFormat="1" applyFont="1" applyFill="1" applyBorder="1" applyAlignment="1">
      <alignment vertical="top" wrapText="1"/>
    </xf>
    <xf numFmtId="0" fontId="0" fillId="0" borderId="65" xfId="0" applyNumberFormat="1" applyBorder="1" applyAlignment="1">
      <alignment/>
    </xf>
    <xf numFmtId="0" fontId="0" fillId="0" borderId="11" xfId="0" applyNumberFormat="1" applyBorder="1" applyAlignment="1">
      <alignment/>
    </xf>
    <xf numFmtId="0" fontId="11" fillId="3" borderId="10" xfId="0" applyNumberFormat="1" applyFont="1" applyFill="1" applyBorder="1" applyAlignment="1">
      <alignment/>
    </xf>
    <xf numFmtId="0" fontId="6" fillId="3" borderId="26" xfId="0" applyNumberFormat="1" applyFont="1" applyFill="1" applyBorder="1" applyAlignment="1">
      <alignment/>
    </xf>
    <xf numFmtId="0" fontId="6" fillId="0" borderId="6" xfId="0" applyNumberFormat="1" applyFont="1" applyBorder="1" applyAlignment="1">
      <alignment horizontal="right" vertical="top" wrapText="1"/>
    </xf>
    <xf numFmtId="0" fontId="6" fillId="2" borderId="9" xfId="0" applyNumberFormat="1" applyFont="1" applyFill="1" applyBorder="1" applyAlignment="1">
      <alignment horizontal="right" vertical="top" wrapText="1"/>
    </xf>
    <xf numFmtId="0" fontId="26" fillId="6" borderId="0" xfId="0" applyFont="1" applyFill="1" applyBorder="1" applyAlignment="1">
      <alignment horizontal="center"/>
    </xf>
    <xf numFmtId="0" fontId="6" fillId="0" borderId="36" xfId="0" applyNumberFormat="1" applyFont="1" applyBorder="1" applyAlignment="1">
      <alignment horizontal="right" wrapText="1"/>
    </xf>
    <xf numFmtId="183" fontId="6" fillId="0" borderId="67" xfId="0" applyNumberFormat="1" applyFont="1" applyBorder="1" applyAlignment="1">
      <alignment horizontal="right" wrapText="1"/>
    </xf>
    <xf numFmtId="0" fontId="6" fillId="2" borderId="13" xfId="0" applyFont="1" applyFill="1" applyBorder="1" applyAlignment="1">
      <alignment horizontal="center" wrapText="1"/>
    </xf>
    <xf numFmtId="0" fontId="6" fillId="0" borderId="68" xfId="0" applyNumberFormat="1" applyFont="1" applyBorder="1" applyAlignment="1">
      <alignment horizontal="right" wrapText="1"/>
    </xf>
    <xf numFmtId="0" fontId="6" fillId="0" borderId="16" xfId="0" applyNumberFormat="1" applyFont="1" applyBorder="1" applyAlignment="1">
      <alignment horizontal="right" wrapText="1"/>
    </xf>
    <xf numFmtId="0" fontId="6" fillId="0" borderId="27" xfId="0" applyNumberFormat="1" applyFont="1" applyBorder="1" applyAlignment="1">
      <alignment horizontal="right" wrapText="1"/>
    </xf>
    <xf numFmtId="0" fontId="6" fillId="0" borderId="69" xfId="0" applyNumberFormat="1" applyFont="1" applyBorder="1" applyAlignment="1">
      <alignment horizontal="right" wrapText="1"/>
    </xf>
    <xf numFmtId="0" fontId="14" fillId="0" borderId="15" xfId="0" applyFont="1" applyBorder="1" applyAlignment="1">
      <alignment wrapText="1"/>
    </xf>
    <xf numFmtId="0" fontId="14" fillId="0" borderId="0" xfId="0" applyFont="1" applyBorder="1" applyAlignment="1">
      <alignment wrapText="1"/>
    </xf>
    <xf numFmtId="0" fontId="14" fillId="0" borderId="6" xfId="0" applyFont="1" applyBorder="1" applyAlignment="1">
      <alignment wrapText="1"/>
    </xf>
    <xf numFmtId="0" fontId="0" fillId="2" borderId="5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0" borderId="0" xfId="0" applyFont="1" applyAlignment="1">
      <alignment/>
    </xf>
    <xf numFmtId="0" fontId="0" fillId="0" borderId="0" xfId="0" applyFont="1" applyAlignment="1">
      <alignment wrapText="1"/>
    </xf>
    <xf numFmtId="183" fontId="0" fillId="0" borderId="0" xfId="0" applyNumberFormat="1" applyFont="1" applyAlignment="1">
      <alignment/>
    </xf>
    <xf numFmtId="7" fontId="0" fillId="0" borderId="0" xfId="0" applyNumberFormat="1" applyFont="1" applyAlignment="1">
      <alignment/>
    </xf>
    <xf numFmtId="0" fontId="7" fillId="6" borderId="34" xfId="0" applyFont="1" applyFill="1" applyBorder="1" applyAlignment="1">
      <alignment/>
    </xf>
    <xf numFmtId="0" fontId="7" fillId="6" borderId="68" xfId="0" applyFont="1" applyFill="1" applyBorder="1" applyAlignment="1">
      <alignment/>
    </xf>
    <xf numFmtId="0" fontId="7" fillId="6" borderId="38" xfId="0" applyFont="1" applyFill="1" applyBorder="1" applyAlignment="1">
      <alignment/>
    </xf>
    <xf numFmtId="0" fontId="6" fillId="6" borderId="38" xfId="0" applyFont="1" applyFill="1" applyBorder="1" applyAlignment="1">
      <alignment/>
    </xf>
    <xf numFmtId="0" fontId="7" fillId="6" borderId="27" xfId="0" applyFont="1" applyFill="1" applyBorder="1" applyAlignment="1">
      <alignment/>
    </xf>
    <xf numFmtId="14" fontId="6" fillId="6" borderId="42" xfId="0" applyNumberFormat="1" applyFont="1" applyFill="1" applyBorder="1" applyAlignment="1">
      <alignment/>
    </xf>
    <xf numFmtId="0" fontId="6" fillId="6" borderId="70" xfId="0" applyFont="1" applyFill="1" applyBorder="1" applyAlignment="1">
      <alignment/>
    </xf>
    <xf numFmtId="185" fontId="6" fillId="6" borderId="71" xfId="0" applyNumberFormat="1" applyFont="1" applyFill="1" applyBorder="1" applyAlignment="1">
      <alignment/>
    </xf>
    <xf numFmtId="0" fontId="0" fillId="6" borderId="34" xfId="0" applyFill="1" applyBorder="1" applyAlignment="1">
      <alignment horizontal="right"/>
    </xf>
    <xf numFmtId="0" fontId="6" fillId="2" borderId="72" xfId="0" applyFont="1" applyFill="1" applyBorder="1" applyAlignment="1">
      <alignment horizontal="center" vertical="top" wrapText="1"/>
    </xf>
    <xf numFmtId="0" fontId="3" fillId="0" borderId="49" xfId="0" applyFont="1" applyBorder="1" applyAlignment="1">
      <alignment horizontal="right" vertical="top" wrapText="1"/>
    </xf>
    <xf numFmtId="0" fontId="6" fillId="0" borderId="56" xfId="0" applyFont="1" applyBorder="1" applyAlignment="1">
      <alignment vertical="top" wrapText="1"/>
    </xf>
    <xf numFmtId="0" fontId="6" fillId="2" borderId="42" xfId="0"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16" xfId="0" applyFont="1" applyBorder="1" applyAlignment="1">
      <alignment vertical="top" wrapText="1"/>
    </xf>
    <xf numFmtId="0" fontId="6" fillId="0" borderId="69" xfId="0" applyFont="1" applyBorder="1" applyAlignment="1">
      <alignment vertical="top" wrapText="1"/>
    </xf>
    <xf numFmtId="0" fontId="6" fillId="0" borderId="42" xfId="0" applyFont="1" applyFill="1" applyBorder="1" applyAlignment="1">
      <alignment horizontal="center" vertical="top" wrapText="1"/>
    </xf>
    <xf numFmtId="0" fontId="3" fillId="0" borderId="51" xfId="0" applyFont="1" applyBorder="1" applyAlignment="1">
      <alignment horizontal="right" vertical="top" wrapText="1"/>
    </xf>
    <xf numFmtId="0" fontId="6" fillId="2" borderId="73" xfId="0" applyFont="1" applyFill="1" applyBorder="1" applyAlignment="1">
      <alignment horizontal="center" vertical="top" wrapText="1"/>
    </xf>
    <xf numFmtId="183" fontId="6" fillId="0" borderId="50" xfId="0" applyNumberFormat="1" applyFont="1" applyFill="1" applyBorder="1" applyAlignment="1">
      <alignment horizontal="righ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0" fontId="6" fillId="2" borderId="33" xfId="0" applyFont="1" applyFill="1" applyBorder="1" applyAlignment="1">
      <alignment horizontal="center" vertical="top" wrapText="1"/>
    </xf>
    <xf numFmtId="0" fontId="15" fillId="0" borderId="0" xfId="0" applyFont="1" applyFill="1" applyBorder="1" applyAlignment="1">
      <alignment horizontal="center" vertical="top" wrapText="1"/>
    </xf>
    <xf numFmtId="8" fontId="6" fillId="5" borderId="0" xfId="0" applyNumberFormat="1" applyFont="1" applyFill="1" applyBorder="1" applyAlignment="1">
      <alignment horizontal="right" vertical="top" wrapText="1"/>
    </xf>
    <xf numFmtId="0" fontId="6" fillId="2" borderId="15" xfId="0" applyFont="1" applyFill="1" applyBorder="1" applyAlignment="1">
      <alignment horizontal="center" vertical="top" wrapText="1"/>
    </xf>
    <xf numFmtId="0" fontId="6" fillId="0" borderId="68" xfId="0" applyFont="1" applyBorder="1" applyAlignment="1">
      <alignment vertical="top" wrapText="1"/>
    </xf>
    <xf numFmtId="8" fontId="6" fillId="0" borderId="49" xfId="0" applyNumberFormat="1" applyFont="1" applyBorder="1" applyAlignment="1">
      <alignment horizontal="right" vertical="top" wrapText="1"/>
    </xf>
    <xf numFmtId="0" fontId="6" fillId="0" borderId="49" xfId="0" applyFont="1" applyBorder="1" applyAlignment="1">
      <alignment horizontal="right" vertical="top" wrapText="1"/>
    </xf>
    <xf numFmtId="0" fontId="6" fillId="0" borderId="58" xfId="0" applyFont="1" applyBorder="1" applyAlignment="1">
      <alignment vertical="top" wrapText="1"/>
    </xf>
    <xf numFmtId="0" fontId="6" fillId="3" borderId="74" xfId="0" applyFont="1" applyFill="1" applyBorder="1" applyAlignment="1">
      <alignment wrapText="1"/>
    </xf>
    <xf numFmtId="8" fontId="6" fillId="3" borderId="41" xfId="0" applyNumberFormat="1" applyFont="1" applyFill="1" applyBorder="1" applyAlignment="1">
      <alignment horizontal="right" wrapText="1"/>
    </xf>
    <xf numFmtId="0" fontId="6" fillId="3" borderId="75" xfId="0" applyNumberFormat="1" applyFont="1" applyFill="1" applyBorder="1" applyAlignment="1">
      <alignment horizontal="right" wrapText="1"/>
    </xf>
    <xf numFmtId="4" fontId="6" fillId="0" borderId="50" xfId="0" applyNumberFormat="1" applyFont="1" applyBorder="1" applyAlignment="1">
      <alignment horizontal="right" vertical="top" wrapText="1"/>
    </xf>
    <xf numFmtId="0" fontId="6" fillId="0" borderId="36" xfId="0" applyFont="1" applyFill="1" applyBorder="1" applyAlignment="1">
      <alignment horizontal="left" vertical="top" wrapText="1"/>
    </xf>
    <xf numFmtId="183" fontId="6" fillId="0" borderId="37" xfId="0" applyNumberFormat="1" applyFont="1" applyFill="1" applyBorder="1" applyAlignment="1">
      <alignment horizontal="right" vertical="top" wrapText="1"/>
    </xf>
    <xf numFmtId="0" fontId="6" fillId="0" borderId="37" xfId="0" applyNumberFormat="1" applyFont="1" applyFill="1" applyBorder="1" applyAlignment="1">
      <alignment horizontal="right" vertical="top" wrapText="1"/>
    </xf>
    <xf numFmtId="0" fontId="6" fillId="0" borderId="37" xfId="0" applyFont="1" applyBorder="1" applyAlignment="1">
      <alignment horizontal="center" vertical="top" wrapText="1"/>
    </xf>
    <xf numFmtId="0" fontId="6" fillId="0" borderId="37" xfId="0" applyNumberFormat="1" applyFont="1" applyBorder="1" applyAlignment="1">
      <alignment horizontal="right" vertical="top" wrapText="1"/>
    </xf>
    <xf numFmtId="0" fontId="6" fillId="0" borderId="43" xfId="0" applyFont="1" applyFill="1" applyBorder="1" applyAlignment="1">
      <alignment vertical="top" wrapText="1"/>
    </xf>
    <xf numFmtId="183" fontId="6" fillId="0" borderId="69" xfId="0" applyNumberFormat="1" applyFont="1" applyFill="1" applyBorder="1" applyAlignment="1">
      <alignment horizontal="right" vertical="top" wrapText="1"/>
    </xf>
    <xf numFmtId="0" fontId="6" fillId="0" borderId="12" xfId="0" applyNumberFormat="1" applyFont="1" applyFill="1" applyBorder="1" applyAlignment="1">
      <alignment horizontal="right" vertical="top" wrapText="1"/>
    </xf>
    <xf numFmtId="0" fontId="6" fillId="0" borderId="51" xfId="0" applyFont="1" applyBorder="1" applyAlignment="1">
      <alignment horizontal="center" vertical="top" wrapText="1"/>
    </xf>
    <xf numFmtId="2" fontId="6" fillId="0" borderId="0" xfId="0" applyNumberFormat="1" applyFont="1" applyAlignment="1">
      <alignment/>
    </xf>
    <xf numFmtId="0" fontId="29" fillId="0" borderId="56" xfId="0" applyFont="1" applyBorder="1" applyAlignment="1">
      <alignment horizontal="center" vertical="top" wrapText="1"/>
    </xf>
    <xf numFmtId="0" fontId="29" fillId="0" borderId="63" xfId="0" applyFont="1" applyBorder="1" applyAlignment="1">
      <alignment horizontal="center" vertical="top" wrapText="1"/>
    </xf>
    <xf numFmtId="183" fontId="6" fillId="0" borderId="11" xfId="0" applyNumberFormat="1" applyFont="1" applyBorder="1" applyAlignment="1">
      <alignment/>
    </xf>
    <xf numFmtId="0" fontId="30" fillId="5" borderId="0" xfId="0" applyFont="1" applyFill="1" applyAlignment="1">
      <alignment/>
    </xf>
    <xf numFmtId="0" fontId="0" fillId="0" borderId="67" xfId="0" applyFill="1" applyBorder="1" applyAlignment="1">
      <alignment/>
    </xf>
    <xf numFmtId="0" fontId="14" fillId="0" borderId="67" xfId="0" applyNumberFormat="1" applyFont="1" applyFill="1" applyBorder="1" applyAlignment="1">
      <alignment horizontal="right" wrapText="1"/>
    </xf>
    <xf numFmtId="183" fontId="14" fillId="0" borderId="42" xfId="0" applyNumberFormat="1" applyFont="1" applyFill="1" applyBorder="1" applyAlignment="1">
      <alignment horizontal="right" wrapText="1"/>
    </xf>
    <xf numFmtId="183" fontId="14" fillId="0" borderId="49" xfId="0" applyNumberFormat="1" applyFont="1" applyFill="1" applyBorder="1" applyAlignment="1">
      <alignment horizontal="right" wrapText="1"/>
    </xf>
    <xf numFmtId="0" fontId="0" fillId="0" borderId="38" xfId="0" applyFill="1" applyBorder="1" applyAlignment="1">
      <alignment/>
    </xf>
    <xf numFmtId="0" fontId="14" fillId="0" borderId="38" xfId="0" applyNumberFormat="1" applyFont="1" applyFill="1" applyBorder="1" applyAlignment="1">
      <alignment horizontal="right" wrapText="1"/>
    </xf>
    <xf numFmtId="183" fontId="14" fillId="0" borderId="51" xfId="0" applyNumberFormat="1" applyFont="1" applyFill="1" applyBorder="1" applyAlignment="1">
      <alignment horizontal="right" wrapText="1"/>
    </xf>
    <xf numFmtId="0" fontId="6" fillId="0" borderId="69" xfId="0" applyFont="1" applyFill="1" applyBorder="1" applyAlignment="1">
      <alignment/>
    </xf>
    <xf numFmtId="0" fontId="6" fillId="2" borderId="76" xfId="0" applyFont="1" applyFill="1" applyBorder="1" applyAlignment="1">
      <alignment horizontal="center" vertical="top" wrapText="1"/>
    </xf>
    <xf numFmtId="0" fontId="6" fillId="0" borderId="11" xfId="0" applyFont="1" applyBorder="1" applyAlignment="1">
      <alignment horizontal="center" vertical="top" wrapText="1"/>
    </xf>
    <xf numFmtId="0" fontId="14" fillId="0" borderId="0" xfId="0" applyFont="1" applyBorder="1" applyAlignment="1">
      <alignment horizontal="left" wrapText="1"/>
    </xf>
    <xf numFmtId="0" fontId="0" fillId="0" borderId="0" xfId="0" applyNumberFormat="1" applyBorder="1" applyAlignment="1">
      <alignment/>
    </xf>
    <xf numFmtId="0" fontId="3" fillId="0" borderId="34" xfId="0" applyNumberFormat="1" applyFont="1" applyBorder="1" applyAlignment="1">
      <alignment horizontal="right" wrapText="1"/>
    </xf>
    <xf numFmtId="0" fontId="6" fillId="0" borderId="6" xfId="0" applyNumberFormat="1" applyFont="1" applyBorder="1" applyAlignment="1">
      <alignment horizontal="right" wrapText="1"/>
    </xf>
    <xf numFmtId="0" fontId="6" fillId="0" borderId="77" xfId="0" applyNumberFormat="1" applyFont="1" applyBorder="1" applyAlignment="1">
      <alignment horizontal="right" wrapText="1"/>
    </xf>
    <xf numFmtId="0" fontId="3" fillId="5" borderId="45" xfId="0" applyNumberFormat="1" applyFont="1" applyFill="1" applyBorder="1" applyAlignment="1">
      <alignment horizontal="right" wrapText="1"/>
    </xf>
    <xf numFmtId="0" fontId="6" fillId="0" borderId="48" xfId="0" applyNumberFormat="1" applyFont="1" applyBorder="1" applyAlignment="1">
      <alignment/>
    </xf>
    <xf numFmtId="0" fontId="9" fillId="0" borderId="28" xfId="0" applyNumberFormat="1" applyFont="1" applyBorder="1" applyAlignment="1">
      <alignment/>
    </xf>
    <xf numFmtId="0" fontId="0" fillId="0" borderId="50" xfId="0" applyNumberFormat="1" applyBorder="1" applyAlignment="1">
      <alignment/>
    </xf>
    <xf numFmtId="0" fontId="0" fillId="0" borderId="12" xfId="0" applyNumberFormat="1" applyBorder="1" applyAlignment="1">
      <alignment/>
    </xf>
    <xf numFmtId="0" fontId="7" fillId="0" borderId="28" xfId="0" applyNumberFormat="1" applyFont="1" applyBorder="1" applyAlignment="1">
      <alignment horizontal="right" wrapText="1"/>
    </xf>
    <xf numFmtId="0" fontId="0" fillId="0" borderId="28" xfId="0" applyNumberFormat="1" applyBorder="1" applyAlignment="1">
      <alignment/>
    </xf>
    <xf numFmtId="0" fontId="6" fillId="0" borderId="48" xfId="0" applyNumberFormat="1" applyFont="1" applyBorder="1" applyAlignment="1">
      <alignment horizontal="right" wrapText="1"/>
    </xf>
    <xf numFmtId="0" fontId="6" fillId="0" borderId="28" xfId="0" applyNumberFormat="1" applyFont="1" applyBorder="1" applyAlignment="1">
      <alignment horizontal="right" wrapText="1"/>
    </xf>
    <xf numFmtId="0" fontId="6" fillId="0" borderId="1" xfId="0" applyNumberFormat="1" applyFont="1" applyFill="1" applyBorder="1" applyAlignment="1">
      <alignment horizontal="center" wrapText="1"/>
    </xf>
    <xf numFmtId="0" fontId="6" fillId="0" borderId="50" xfId="0" applyNumberFormat="1" applyFont="1" applyFill="1" applyBorder="1" applyAlignment="1">
      <alignment horizontal="center" wrapText="1"/>
    </xf>
    <xf numFmtId="0" fontId="3" fillId="0" borderId="1" xfId="0" applyNumberFormat="1" applyFont="1" applyBorder="1" applyAlignment="1">
      <alignment horizontal="right" wrapText="1"/>
    </xf>
    <xf numFmtId="0" fontId="3" fillId="0" borderId="2" xfId="0" applyNumberFormat="1" applyFont="1" applyBorder="1" applyAlignment="1">
      <alignment horizontal="right" wrapText="1"/>
    </xf>
    <xf numFmtId="14" fontId="6" fillId="6" borderId="78" xfId="0" applyNumberFormat="1" applyFont="1" applyFill="1" applyBorder="1" applyAlignment="1">
      <alignment/>
    </xf>
    <xf numFmtId="0" fontId="6" fillId="6" borderId="69" xfId="0" applyNumberFormat="1" applyFont="1" applyFill="1" applyBorder="1" applyAlignment="1">
      <alignment/>
    </xf>
    <xf numFmtId="14" fontId="6" fillId="6" borderId="78" xfId="0" applyNumberFormat="1" applyFont="1" applyFill="1" applyBorder="1" applyAlignment="1">
      <alignment/>
    </xf>
    <xf numFmtId="0" fontId="7" fillId="6" borderId="78" xfId="0" applyFont="1" applyFill="1" applyBorder="1" applyAlignment="1">
      <alignment/>
    </xf>
    <xf numFmtId="2" fontId="6" fillId="0" borderId="11" xfId="0" applyNumberFormat="1" applyFont="1" applyBorder="1" applyAlignment="1">
      <alignment horizontal="right" wrapText="1"/>
    </xf>
    <xf numFmtId="2" fontId="6" fillId="0" borderId="12" xfId="0" applyNumberFormat="1" applyFont="1" applyBorder="1" applyAlignment="1">
      <alignment horizontal="right" wrapText="1"/>
    </xf>
    <xf numFmtId="2" fontId="6" fillId="0" borderId="1" xfId="0" applyNumberFormat="1" applyFont="1" applyBorder="1" applyAlignment="1">
      <alignment horizontal="right" wrapText="1"/>
    </xf>
    <xf numFmtId="0" fontId="7" fillId="0" borderId="34" xfId="0" applyFont="1" applyBorder="1" applyAlignment="1">
      <alignment horizontal="center" wrapText="1"/>
    </xf>
    <xf numFmtId="0" fontId="14" fillId="0" borderId="4" xfId="0" applyFont="1" applyBorder="1" applyAlignment="1">
      <alignment wrapText="1"/>
    </xf>
    <xf numFmtId="2" fontId="6" fillId="0" borderId="0" xfId="0" applyNumberFormat="1" applyFont="1" applyBorder="1" applyAlignment="1">
      <alignment horizontal="right" wrapText="1"/>
    </xf>
    <xf numFmtId="2" fontId="14" fillId="0" borderId="34" xfId="0" applyNumberFormat="1" applyFont="1" applyFill="1" applyBorder="1" applyAlignment="1">
      <alignment horizontal="right" wrapText="1"/>
    </xf>
    <xf numFmtId="0" fontId="6" fillId="0" borderId="43" xfId="0" applyFont="1" applyBorder="1" applyAlignment="1">
      <alignment vertical="top" wrapText="1"/>
    </xf>
    <xf numFmtId="183" fontId="14" fillId="0" borderId="38" xfId="0" applyNumberFormat="1" applyFont="1" applyFill="1" applyBorder="1" applyAlignment="1">
      <alignment horizontal="right" wrapText="1"/>
    </xf>
    <xf numFmtId="0" fontId="0" fillId="3" borderId="79" xfId="0" applyFill="1" applyBorder="1" applyAlignment="1">
      <alignment/>
    </xf>
    <xf numFmtId="0" fontId="0" fillId="0" borderId="34" xfId="0" applyFill="1" applyBorder="1" applyAlignment="1">
      <alignment/>
    </xf>
    <xf numFmtId="0" fontId="6" fillId="0" borderId="11" xfId="0" applyNumberFormat="1" applyFont="1" applyFill="1" applyBorder="1" applyAlignment="1">
      <alignment horizontal="center" wrapText="1"/>
    </xf>
    <xf numFmtId="0" fontId="6" fillId="2" borderId="76" xfId="0" applyNumberFormat="1" applyFont="1" applyFill="1" applyBorder="1" applyAlignment="1">
      <alignment horizontal="center" wrapText="1"/>
    </xf>
    <xf numFmtId="183" fontId="0" fillId="0" borderId="0" xfId="0" applyNumberFormat="1" applyAlignment="1">
      <alignment/>
    </xf>
    <xf numFmtId="0" fontId="6" fillId="0" borderId="12" xfId="0" applyFont="1" applyBorder="1" applyAlignment="1">
      <alignment horizontal="right" vertical="top" wrapText="1"/>
    </xf>
    <xf numFmtId="0" fontId="6" fillId="3" borderId="80" xfId="0" applyFont="1" applyFill="1" applyBorder="1" applyAlignment="1">
      <alignment wrapText="1"/>
    </xf>
    <xf numFmtId="4" fontId="6" fillId="0" borderId="81" xfId="0" applyNumberFormat="1" applyFont="1" applyBorder="1" applyAlignment="1">
      <alignment horizontal="right" wrapText="1"/>
    </xf>
    <xf numFmtId="4" fontId="6" fillId="0" borderId="56" xfId="0" applyNumberFormat="1" applyFont="1" applyBorder="1" applyAlignment="1">
      <alignment horizontal="right" wrapText="1"/>
    </xf>
    <xf numFmtId="0" fontId="0" fillId="0" borderId="82" xfId="0" applyBorder="1" applyAlignment="1">
      <alignment/>
    </xf>
    <xf numFmtId="0" fontId="6" fillId="0" borderId="83" xfId="0" applyFont="1" applyBorder="1" applyAlignment="1">
      <alignment wrapText="1"/>
    </xf>
    <xf numFmtId="2" fontId="6" fillId="0" borderId="59" xfId="0" applyNumberFormat="1" applyFont="1" applyBorder="1" applyAlignment="1">
      <alignment horizontal="right" wrapText="1"/>
    </xf>
    <xf numFmtId="4" fontId="6" fillId="0" borderId="58" xfId="0" applyNumberFormat="1" applyFont="1" applyBorder="1" applyAlignment="1">
      <alignment horizontal="right" wrapText="1"/>
    </xf>
    <xf numFmtId="0" fontId="6" fillId="0" borderId="59" xfId="0" applyFont="1" applyBorder="1" applyAlignment="1">
      <alignment wrapText="1"/>
    </xf>
    <xf numFmtId="0" fontId="6" fillId="3" borderId="12" xfId="0" applyFont="1" applyFill="1" applyBorder="1" applyAlignment="1">
      <alignment wrapText="1"/>
    </xf>
    <xf numFmtId="4" fontId="14" fillId="3" borderId="12" xfId="0" applyNumberFormat="1" applyFont="1" applyFill="1" applyBorder="1" applyAlignment="1">
      <alignment horizontal="right" wrapText="1"/>
    </xf>
    <xf numFmtId="2" fontId="14" fillId="3" borderId="12" xfId="0" applyNumberFormat="1" applyFont="1" applyFill="1" applyBorder="1" applyAlignment="1">
      <alignment horizontal="right" wrapText="1"/>
    </xf>
    <xf numFmtId="8" fontId="14" fillId="3" borderId="12" xfId="0" applyNumberFormat="1" applyFont="1" applyFill="1" applyBorder="1" applyAlignment="1">
      <alignment horizontal="right" wrapText="1"/>
    </xf>
    <xf numFmtId="183" fontId="6" fillId="3" borderId="12" xfId="0" applyNumberFormat="1" applyFont="1" applyFill="1" applyBorder="1" applyAlignment="1">
      <alignment horizontal="right" wrapText="1"/>
    </xf>
    <xf numFmtId="0" fontId="14" fillId="3" borderId="69" xfId="0" applyNumberFormat="1" applyFont="1" applyFill="1" applyBorder="1" applyAlignment="1">
      <alignment horizontal="right" wrapText="1"/>
    </xf>
    <xf numFmtId="183" fontId="6" fillId="0" borderId="16" xfId="0" applyNumberFormat="1" applyFont="1" applyFill="1" applyBorder="1" applyAlignment="1">
      <alignment horizontal="right" wrapText="1"/>
    </xf>
    <xf numFmtId="0" fontId="0" fillId="0" borderId="69" xfId="0" applyNumberFormat="1" applyBorder="1" applyAlignment="1">
      <alignment/>
    </xf>
    <xf numFmtId="0" fontId="14" fillId="0" borderId="56" xfId="0" applyFont="1" applyBorder="1" applyAlignment="1">
      <alignment horizontal="center" vertical="top" wrapText="1"/>
    </xf>
    <xf numFmtId="0" fontId="14" fillId="0" borderId="0" xfId="0" applyFont="1" applyBorder="1" applyAlignment="1">
      <alignment horizontal="center" vertical="top" wrapText="1"/>
    </xf>
    <xf numFmtId="0" fontId="0" fillId="0" borderId="16" xfId="0" applyFill="1" applyBorder="1" applyAlignment="1">
      <alignment/>
    </xf>
    <xf numFmtId="0" fontId="4" fillId="4" borderId="50" xfId="0" applyFont="1" applyFill="1" applyBorder="1" applyAlignment="1">
      <alignment/>
    </xf>
    <xf numFmtId="0" fontId="6" fillId="0" borderId="68" xfId="0" applyFont="1" applyFill="1" applyBorder="1" applyAlignment="1">
      <alignment/>
    </xf>
    <xf numFmtId="183" fontId="31" fillId="0" borderId="34" xfId="0" applyNumberFormat="1" applyFont="1" applyFill="1" applyBorder="1" applyAlignment="1">
      <alignment horizontal="right" wrapText="1"/>
    </xf>
    <xf numFmtId="49" fontId="6" fillId="6" borderId="84" xfId="0" applyNumberFormat="1" applyFont="1" applyFill="1" applyBorder="1" applyAlignment="1">
      <alignment/>
    </xf>
    <xf numFmtId="0" fontId="0" fillId="0" borderId="85" xfId="0" applyBorder="1" applyAlignment="1">
      <alignment/>
    </xf>
    <xf numFmtId="0" fontId="0" fillId="6" borderId="0" xfId="0" applyFill="1" applyAlignment="1">
      <alignment/>
    </xf>
    <xf numFmtId="0" fontId="6" fillId="6" borderId="86" xfId="0" applyFont="1" applyFill="1" applyBorder="1" applyAlignment="1">
      <alignment/>
    </xf>
    <xf numFmtId="0" fontId="0" fillId="0" borderId="87" xfId="0" applyBorder="1" applyAlignment="1">
      <alignment/>
    </xf>
    <xf numFmtId="0" fontId="6" fillId="6" borderId="88" xfId="0" applyFont="1" applyFill="1" applyBorder="1" applyAlignment="1">
      <alignment/>
    </xf>
    <xf numFmtId="0" fontId="0" fillId="0" borderId="89" xfId="0" applyBorder="1" applyAlignment="1">
      <alignment/>
    </xf>
    <xf numFmtId="0" fontId="7" fillId="6" borderId="86" xfId="0" applyFont="1" applyFill="1" applyBorder="1" applyAlignment="1">
      <alignment/>
    </xf>
    <xf numFmtId="0" fontId="6" fillId="6" borderId="84" xfId="0" applyFont="1" applyFill="1" applyBorder="1" applyAlignment="1">
      <alignment horizontal="left"/>
    </xf>
    <xf numFmtId="0" fontId="0" fillId="0" borderId="85" xfId="0" applyBorder="1" applyAlignment="1">
      <alignment horizontal="left"/>
    </xf>
    <xf numFmtId="0" fontId="6" fillId="6" borderId="69" xfId="0" applyFont="1" applyFill="1" applyBorder="1" applyAlignment="1">
      <alignment/>
    </xf>
    <xf numFmtId="0" fontId="0" fillId="0" borderId="51" xfId="0" applyBorder="1" applyAlignment="1">
      <alignment/>
    </xf>
    <xf numFmtId="0" fontId="12" fillId="6" borderId="90" xfId="20" applyFill="1" applyBorder="1" applyAlignment="1">
      <alignment horizontal="center"/>
    </xf>
    <xf numFmtId="0" fontId="0" fillId="0" borderId="91" xfId="0" applyBorder="1" applyAlignment="1">
      <alignment horizontal="center"/>
    </xf>
    <xf numFmtId="0" fontId="6" fillId="6" borderId="90" xfId="0" applyFont="1" applyFill="1" applyBorder="1" applyAlignment="1">
      <alignment horizontal="center"/>
    </xf>
    <xf numFmtId="0" fontId="6" fillId="6" borderId="90" xfId="0" applyFont="1" applyFill="1" applyBorder="1" applyAlignment="1">
      <alignment/>
    </xf>
    <xf numFmtId="0" fontId="0" fillId="0" borderId="91" xfId="0" applyBorder="1" applyAlignment="1">
      <alignment/>
    </xf>
    <xf numFmtId="0" fontId="6" fillId="6" borderId="92" xfId="0" applyFont="1" applyFill="1" applyBorder="1" applyAlignment="1">
      <alignment/>
    </xf>
    <xf numFmtId="0" fontId="0" fillId="0" borderId="35" xfId="0" applyBorder="1" applyAlignment="1">
      <alignment/>
    </xf>
    <xf numFmtId="0" fontId="6" fillId="6" borderId="86" xfId="0" applyFont="1" applyFill="1" applyBorder="1" applyAlignment="1">
      <alignment horizontal="left"/>
    </xf>
    <xf numFmtId="0" fontId="0" fillId="0" borderId="87" xfId="0" applyBorder="1" applyAlignment="1">
      <alignment horizontal="left"/>
    </xf>
    <xf numFmtId="0" fontId="6" fillId="6" borderId="88" xfId="0" applyFont="1" applyFill="1" applyBorder="1" applyAlignment="1">
      <alignment horizontal="left"/>
    </xf>
    <xf numFmtId="0" fontId="0" fillId="0" borderId="89"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9525</xdr:rowOff>
    </xdr:from>
    <xdr:to>
      <xdr:col>0</xdr:col>
      <xdr:colOff>485775</xdr:colOff>
      <xdr:row>11</xdr:row>
      <xdr:rowOff>0</xdr:rowOff>
    </xdr:to>
    <xdr:sp>
      <xdr:nvSpPr>
        <xdr:cNvPr id="1" name="TextBox 19"/>
        <xdr:cNvSpPr txBox="1">
          <a:spLocks noChangeArrowheads="1"/>
        </xdr:cNvSpPr>
      </xdr:nvSpPr>
      <xdr:spPr>
        <a:xfrm>
          <a:off x="19050" y="1962150"/>
          <a:ext cx="46672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email:</a:t>
          </a:r>
        </a:p>
      </xdr:txBody>
    </xdr:sp>
    <xdr:clientData/>
  </xdr:twoCellAnchor>
  <xdr:twoCellAnchor editAs="oneCell">
    <xdr:from>
      <xdr:col>0</xdr:col>
      <xdr:colOff>0</xdr:colOff>
      <xdr:row>0</xdr:row>
      <xdr:rowOff>0</xdr:rowOff>
    </xdr:from>
    <xdr:to>
      <xdr:col>0</xdr:col>
      <xdr:colOff>1571625</xdr:colOff>
      <xdr:row>2</xdr:row>
      <xdr:rowOff>0</xdr:rowOff>
    </xdr:to>
    <xdr:pic>
      <xdr:nvPicPr>
        <xdr:cNvPr id="2" name="Picture 13"/>
        <xdr:cNvPicPr preferRelativeResize="1">
          <a:picLocks noChangeAspect="1"/>
        </xdr:cNvPicPr>
      </xdr:nvPicPr>
      <xdr:blipFill>
        <a:blip r:embed="rId1"/>
        <a:stretch>
          <a:fillRect/>
        </a:stretch>
      </xdr:blipFill>
      <xdr:spPr>
        <a:xfrm>
          <a:off x="0" y="0"/>
          <a:ext cx="1571625" cy="628650"/>
        </a:xfrm>
        <a:prstGeom prst="rect">
          <a:avLst/>
        </a:prstGeom>
        <a:noFill/>
        <a:ln w="9525" cmpd="sng">
          <a:noFill/>
        </a:ln>
      </xdr:spPr>
    </xdr:pic>
    <xdr:clientData/>
  </xdr:twoCellAnchor>
  <xdr:twoCellAnchor editAs="oneCell">
    <xdr:from>
      <xdr:col>0</xdr:col>
      <xdr:colOff>0</xdr:colOff>
      <xdr:row>0</xdr:row>
      <xdr:rowOff>0</xdr:rowOff>
    </xdr:from>
    <xdr:to>
      <xdr:col>0</xdr:col>
      <xdr:colOff>1571625</xdr:colOff>
      <xdr:row>2</xdr:row>
      <xdr:rowOff>0</xdr:rowOff>
    </xdr:to>
    <xdr:pic>
      <xdr:nvPicPr>
        <xdr:cNvPr id="3" name="Picture 18"/>
        <xdr:cNvPicPr preferRelativeResize="1">
          <a:picLocks noChangeAspect="1"/>
        </xdr:cNvPicPr>
      </xdr:nvPicPr>
      <xdr:blipFill>
        <a:blip r:embed="rId1"/>
        <a:stretch>
          <a:fillRect/>
        </a:stretch>
      </xdr:blipFill>
      <xdr:spPr>
        <a:xfrm>
          <a:off x="0" y="0"/>
          <a:ext cx="1571625" cy="628650"/>
        </a:xfrm>
        <a:prstGeom prst="rect">
          <a:avLst/>
        </a:prstGeom>
        <a:noFill/>
        <a:ln w="9525" cmpd="sng">
          <a:noFill/>
        </a:ln>
      </xdr:spPr>
    </xdr:pic>
    <xdr:clientData/>
  </xdr:twoCellAnchor>
  <xdr:twoCellAnchor>
    <xdr:from>
      <xdr:col>0</xdr:col>
      <xdr:colOff>19050</xdr:colOff>
      <xdr:row>11</xdr:row>
      <xdr:rowOff>9525</xdr:rowOff>
    </xdr:from>
    <xdr:to>
      <xdr:col>0</xdr:col>
      <xdr:colOff>504825</xdr:colOff>
      <xdr:row>12</xdr:row>
      <xdr:rowOff>0</xdr:rowOff>
    </xdr:to>
    <xdr:sp>
      <xdr:nvSpPr>
        <xdr:cNvPr id="4" name="TextBox 20"/>
        <xdr:cNvSpPr txBox="1">
          <a:spLocks noChangeArrowheads="1"/>
        </xdr:cNvSpPr>
      </xdr:nvSpPr>
      <xdr:spPr>
        <a:xfrm>
          <a:off x="19050" y="2124075"/>
          <a:ext cx="4762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Phone:</a:t>
          </a:r>
        </a:p>
      </xdr:txBody>
    </xdr:sp>
    <xdr:clientData/>
  </xdr:twoCellAnchor>
  <xdr:twoCellAnchor>
    <xdr:from>
      <xdr:col>0</xdr:col>
      <xdr:colOff>19050</xdr:colOff>
      <xdr:row>12</xdr:row>
      <xdr:rowOff>9525</xdr:rowOff>
    </xdr:from>
    <xdr:to>
      <xdr:col>0</xdr:col>
      <xdr:colOff>504825</xdr:colOff>
      <xdr:row>13</xdr:row>
      <xdr:rowOff>0</xdr:rowOff>
    </xdr:to>
    <xdr:sp>
      <xdr:nvSpPr>
        <xdr:cNvPr id="5" name="TextBox 21"/>
        <xdr:cNvSpPr txBox="1">
          <a:spLocks noChangeArrowheads="1"/>
        </xdr:cNvSpPr>
      </xdr:nvSpPr>
      <xdr:spPr>
        <a:xfrm>
          <a:off x="19050" y="2286000"/>
          <a:ext cx="4762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Fax:</a:t>
          </a:r>
        </a:p>
      </xdr:txBody>
    </xdr:sp>
    <xdr:clientData/>
  </xdr:twoCellAnchor>
  <xdr:twoCellAnchor>
    <xdr:from>
      <xdr:col>0</xdr:col>
      <xdr:colOff>9525</xdr:colOff>
      <xdr:row>13</xdr:row>
      <xdr:rowOff>47625</xdr:rowOff>
    </xdr:from>
    <xdr:to>
      <xdr:col>4</xdr:col>
      <xdr:colOff>1819275</xdr:colOff>
      <xdr:row>32</xdr:row>
      <xdr:rowOff>9525</xdr:rowOff>
    </xdr:to>
    <xdr:sp>
      <xdr:nvSpPr>
        <xdr:cNvPr id="6" name="TextBox 22"/>
        <xdr:cNvSpPr txBox="1">
          <a:spLocks noChangeArrowheads="1"/>
        </xdr:cNvSpPr>
      </xdr:nvSpPr>
      <xdr:spPr>
        <a:xfrm>
          <a:off x="9525" y="2486025"/>
          <a:ext cx="5553075"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for using this Form: Important Please Read. </a:t>
          </a:r>
          <a:r>
            <a:rPr lang="en-US" cap="none" sz="1000" b="0" i="0" u="none" baseline="0">
              <a:latin typeface="Arial"/>
              <a:ea typeface="Arial"/>
              <a:cs typeface="Arial"/>
            </a:rPr>
            <a:t>
Thank you for ordering Sterling Rope products.  This email order form has two worksheets.  One is the order form with products and prices and the other is the order summary sheet that pulls only those items you have ordered.  You may email both or just the order summary back to us.  It is your responsibility to make sure all products are on the Order Summary sheet.  Please be sure to fill out the above information so that we can verify your data back at Sterling. Use the return key to move down the column.  Note, when typing in "Contact Info," the words "email, phone and fax" will go away.   All of this information is transferred over to the OrderSummary page. 
Simply page down through the Order form and put in the quantity of each item you would like to order.  If you would like a specific color per product, be sure to indicate color in the color column.  When you have completed and reviewed the order form, come back to this first page and hit the "Process Order" button above.  Print, send or save the order at that point. If you hit the Process Order button again, it will clear the order.  Thank you again for your business. We look forward to shipping your products to you!   </a:t>
          </a:r>
          <a:r>
            <a:rPr lang="en-US" cap="none" sz="1000" b="0" i="1" u="none" baseline="0">
              <a:latin typeface="Arial"/>
              <a:ea typeface="Arial"/>
              <a:cs typeface="Arial"/>
            </a:rPr>
            <a:t>Sterling Rope</a:t>
          </a:r>
          <a:r>
            <a:rPr lang="en-US" cap="none" sz="1000" b="0" i="0" u="none" baseline="0">
              <a:latin typeface="Arial"/>
              <a:ea typeface="Arial"/>
              <a:cs typeface="Arial"/>
            </a:rPr>
            <a:t>
</a:t>
          </a:r>
        </a:p>
      </xdr:txBody>
    </xdr:sp>
    <xdr:clientData/>
  </xdr:twoCellAnchor>
  <xdr:twoCellAnchor>
    <xdr:from>
      <xdr:col>1</xdr:col>
      <xdr:colOff>19050</xdr:colOff>
      <xdr:row>215</xdr:row>
      <xdr:rowOff>28575</xdr:rowOff>
    </xdr:from>
    <xdr:to>
      <xdr:col>10</xdr:col>
      <xdr:colOff>0</xdr:colOff>
      <xdr:row>216</xdr:row>
      <xdr:rowOff>161925</xdr:rowOff>
    </xdr:to>
    <xdr:sp>
      <xdr:nvSpPr>
        <xdr:cNvPr id="7" name="TextBox 28"/>
        <xdr:cNvSpPr txBox="1">
          <a:spLocks noChangeArrowheads="1"/>
        </xdr:cNvSpPr>
      </xdr:nvSpPr>
      <xdr:spPr>
        <a:xfrm>
          <a:off x="1809750" y="37614225"/>
          <a:ext cx="5495925"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Colors available are White, Black, Blue, Yellow, Green, Red, Orange. Not all ropes available in all colors.  Please indicate by first letter. For Black use Bk.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0</xdr:rowOff>
    </xdr:to>
    <xdr:pic>
      <xdr:nvPicPr>
        <xdr:cNvPr id="1" name="Picture 3"/>
        <xdr:cNvPicPr preferRelativeResize="1">
          <a:picLocks noChangeAspect="1"/>
        </xdr:cNvPicPr>
      </xdr:nvPicPr>
      <xdr:blipFill>
        <a:blip r:embed="rId1"/>
        <a:stretch>
          <a:fillRect/>
        </a:stretch>
      </xdr:blipFill>
      <xdr:spPr>
        <a:xfrm>
          <a:off x="0" y="0"/>
          <a:ext cx="15621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terlingrope.com"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terlingrope.com"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K380"/>
  <sheetViews>
    <sheetView tabSelected="1" view="pageBreakPreview" zoomScaleNormal="75" zoomScaleSheetLayoutView="100" workbookViewId="0" topLeftCell="A45">
      <selection activeCell="G75" sqref="G75"/>
    </sheetView>
  </sheetViews>
  <sheetFormatPr defaultColWidth="11.421875" defaultRowHeight="12.75"/>
  <cols>
    <col min="1" max="1" width="26.8515625" style="0" customWidth="1"/>
    <col min="2" max="2" width="10.421875" style="0" customWidth="1"/>
    <col min="3" max="3" width="7.7109375" style="0" customWidth="1"/>
    <col min="4" max="4" width="11.140625" style="0" customWidth="1"/>
    <col min="5" max="5" width="28.00390625" style="0" customWidth="1"/>
    <col min="6" max="6" width="8.8515625" style="0" customWidth="1"/>
    <col min="7" max="7" width="7.7109375" style="0" customWidth="1"/>
    <col min="8" max="8" width="8.8515625" style="0" customWidth="1"/>
    <col min="9" max="9" width="7.421875" style="112" hidden="1" customWidth="1"/>
    <col min="10" max="10" width="0" style="97" hidden="1" customWidth="1"/>
    <col min="11" max="16384" width="8.8515625" style="0" customWidth="1"/>
  </cols>
  <sheetData>
    <row r="1" spans="1:8" ht="30" customHeight="1" thickBot="1">
      <c r="A1" s="183"/>
      <c r="B1" s="206" t="s">
        <v>63</v>
      </c>
      <c r="C1" s="185"/>
      <c r="D1" s="185"/>
      <c r="E1" s="185"/>
      <c r="F1" s="186"/>
      <c r="G1" s="186"/>
      <c r="H1" s="186"/>
    </row>
    <row r="2" spans="1:8" ht="19.5" customHeight="1">
      <c r="A2" s="183"/>
      <c r="B2" s="187" t="s">
        <v>360</v>
      </c>
      <c r="C2" s="188"/>
      <c r="D2" s="188"/>
      <c r="E2" s="207"/>
      <c r="F2" s="186"/>
      <c r="G2" s="186"/>
      <c r="H2" s="186"/>
    </row>
    <row r="3" spans="6:8" ht="16.5" customHeight="1">
      <c r="F3" s="190"/>
      <c r="G3" s="186"/>
      <c r="H3" s="186"/>
    </row>
    <row r="4" spans="3:8" ht="12.75" thickBot="1">
      <c r="C4" s="189"/>
      <c r="D4" s="189" t="s">
        <v>180</v>
      </c>
      <c r="E4" s="189"/>
      <c r="F4" s="190"/>
      <c r="G4" s="186"/>
      <c r="H4" s="186"/>
    </row>
    <row r="5" spans="1:8" ht="12.75" thickBot="1">
      <c r="A5" s="418" t="s">
        <v>495</v>
      </c>
      <c r="B5" s="493"/>
      <c r="C5" s="190"/>
      <c r="D5" s="537"/>
      <c r="E5" s="538"/>
      <c r="F5" s="190" t="s">
        <v>169</v>
      </c>
      <c r="G5" s="186"/>
      <c r="H5" s="186"/>
    </row>
    <row r="6" spans="1:8" ht="12.75" thickBot="1">
      <c r="A6" s="494" t="s">
        <v>168</v>
      </c>
      <c r="B6" s="495">
        <f ca="1">TODAY()</f>
        <v>38849</v>
      </c>
      <c r="C6" s="190"/>
      <c r="D6" s="539"/>
      <c r="E6" s="540"/>
      <c r="F6" s="190" t="s">
        <v>16</v>
      </c>
      <c r="G6" s="186"/>
      <c r="H6" s="186"/>
    </row>
    <row r="7" spans="1:8" ht="12.75" thickBot="1">
      <c r="A7" s="421" t="s">
        <v>178</v>
      </c>
      <c r="B7" s="496"/>
      <c r="C7" s="190"/>
      <c r="D7" s="539"/>
      <c r="E7" s="540"/>
      <c r="F7" s="190" t="s">
        <v>17</v>
      </c>
      <c r="G7" s="186"/>
      <c r="H7" s="186"/>
    </row>
    <row r="8" spans="1:8" ht="12">
      <c r="A8" s="419" t="s">
        <v>59</v>
      </c>
      <c r="B8" s="420"/>
      <c r="C8" s="189"/>
      <c r="D8" s="534"/>
      <c r="E8" s="535"/>
      <c r="F8" s="190" t="s">
        <v>18</v>
      </c>
      <c r="G8" s="186"/>
      <c r="H8" s="186"/>
    </row>
    <row r="9" spans="1:8" ht="12">
      <c r="A9" s="544"/>
      <c r="B9" s="545"/>
      <c r="C9" s="190"/>
      <c r="D9" s="189" t="s">
        <v>181</v>
      </c>
      <c r="E9" s="189"/>
      <c r="F9" s="190"/>
      <c r="G9" s="186"/>
      <c r="H9" s="186"/>
    </row>
    <row r="10" spans="1:8" ht="12.75" thickBot="1">
      <c r="A10" s="189" t="s">
        <v>60</v>
      </c>
      <c r="B10" s="417"/>
      <c r="C10" s="190"/>
      <c r="D10" s="541"/>
      <c r="E10" s="538"/>
      <c r="F10" s="190" t="s">
        <v>169</v>
      </c>
      <c r="G10" s="186"/>
      <c r="H10" s="186"/>
    </row>
    <row r="11" spans="1:8" ht="12.75" thickBot="1">
      <c r="A11" s="546"/>
      <c r="B11" s="547"/>
      <c r="C11" s="190"/>
      <c r="D11" s="539"/>
      <c r="E11" s="540"/>
      <c r="F11" s="190" t="s">
        <v>16</v>
      </c>
      <c r="G11" s="186"/>
      <c r="H11" s="186"/>
    </row>
    <row r="12" spans="1:8" ht="12.75" thickBot="1">
      <c r="A12" s="548"/>
      <c r="B12" s="547"/>
      <c r="C12" s="190"/>
      <c r="D12" s="539"/>
      <c r="E12" s="540"/>
      <c r="F12" s="190" t="s">
        <v>17</v>
      </c>
      <c r="G12" s="186"/>
      <c r="H12" s="186"/>
    </row>
    <row r="13" spans="1:8" ht="12.75" thickBot="1">
      <c r="A13" s="549"/>
      <c r="B13" s="550"/>
      <c r="C13" s="190"/>
      <c r="D13" s="542"/>
      <c r="E13" s="543"/>
      <c r="F13" s="190" t="s">
        <v>18</v>
      </c>
      <c r="G13" s="399"/>
      <c r="H13" s="399"/>
    </row>
    <row r="14" spans="3:8" ht="12">
      <c r="C14" s="208"/>
      <c r="D14" s="198"/>
      <c r="E14" s="208"/>
      <c r="F14" s="186"/>
      <c r="G14" s="186"/>
      <c r="H14" s="186"/>
    </row>
    <row r="15" spans="1:8" ht="12">
      <c r="A15" s="209"/>
      <c r="B15" s="210"/>
      <c r="C15" s="211"/>
      <c r="D15" s="198"/>
      <c r="E15" s="212"/>
      <c r="F15" s="186"/>
      <c r="G15" s="186"/>
      <c r="H15" s="186"/>
    </row>
    <row r="16" spans="1:8" ht="12">
      <c r="A16" s="209"/>
      <c r="B16" s="210"/>
      <c r="C16" s="211"/>
      <c r="D16" s="198"/>
      <c r="E16" s="212"/>
      <c r="F16" s="186"/>
      <c r="G16" s="186"/>
      <c r="H16" s="186"/>
    </row>
    <row r="17" spans="1:8" ht="12">
      <c r="A17" s="209"/>
      <c r="B17" s="210"/>
      <c r="C17" s="211"/>
      <c r="D17" s="198"/>
      <c r="E17" s="208"/>
      <c r="F17" s="186"/>
      <c r="G17" s="186"/>
      <c r="H17" s="186"/>
    </row>
    <row r="18" spans="1:8" ht="12">
      <c r="A18" s="209"/>
      <c r="B18" s="210"/>
      <c r="C18" s="211"/>
      <c r="D18" s="198"/>
      <c r="E18" s="212"/>
      <c r="F18" s="186"/>
      <c r="G18" s="186"/>
      <c r="H18" s="186"/>
    </row>
    <row r="19" spans="1:8" ht="12">
      <c r="A19" s="209"/>
      <c r="B19" s="210"/>
      <c r="C19" s="211"/>
      <c r="D19" s="198"/>
      <c r="E19" s="208"/>
      <c r="F19" s="186"/>
      <c r="G19" s="186"/>
      <c r="H19" s="186"/>
    </row>
    <row r="20" spans="1:8" ht="12">
      <c r="A20" s="209"/>
      <c r="B20" s="210"/>
      <c r="C20" s="211"/>
      <c r="D20" s="198"/>
      <c r="E20" s="212"/>
      <c r="F20" s="186"/>
      <c r="G20" s="186"/>
      <c r="H20" s="186"/>
    </row>
    <row r="21" spans="1:8" ht="12">
      <c r="A21" s="209"/>
      <c r="B21" s="210"/>
      <c r="C21" s="211"/>
      <c r="D21" s="198"/>
      <c r="E21" s="208"/>
      <c r="F21" s="186"/>
      <c r="G21" s="186"/>
      <c r="H21" s="186"/>
    </row>
    <row r="22" spans="1:8" ht="12">
      <c r="A22" s="209"/>
      <c r="B22" s="210"/>
      <c r="C22" s="211"/>
      <c r="D22" s="198"/>
      <c r="E22" s="212"/>
      <c r="F22" s="186"/>
      <c r="G22" s="186"/>
      <c r="H22" s="186"/>
    </row>
    <row r="23" spans="1:8" ht="12">
      <c r="A23" s="209"/>
      <c r="B23" s="210"/>
      <c r="C23" s="211"/>
      <c r="D23" s="198"/>
      <c r="E23" s="198"/>
      <c r="F23" s="186"/>
      <c r="G23" s="186"/>
      <c r="H23" s="186"/>
    </row>
    <row r="24" spans="1:8" ht="12">
      <c r="A24" s="209"/>
      <c r="B24" s="210"/>
      <c r="C24" s="211"/>
      <c r="D24" s="198"/>
      <c r="E24" s="198"/>
      <c r="F24" s="186"/>
      <c r="G24" s="186"/>
      <c r="H24" s="186"/>
    </row>
    <row r="25" spans="1:8" ht="12">
      <c r="A25" s="209"/>
      <c r="B25" s="210"/>
      <c r="C25" s="211"/>
      <c r="D25" s="198"/>
      <c r="E25" s="208"/>
      <c r="F25" s="186"/>
      <c r="G25" s="186"/>
      <c r="H25" s="186"/>
    </row>
    <row r="26" spans="1:8" ht="12">
      <c r="A26" s="209"/>
      <c r="B26" s="210"/>
      <c r="C26" s="211"/>
      <c r="D26" s="198"/>
      <c r="E26" s="213"/>
      <c r="F26" s="186"/>
      <c r="G26" s="186"/>
      <c r="H26" s="186"/>
    </row>
    <row r="27" spans="1:8" ht="12">
      <c r="A27" s="209"/>
      <c r="B27" s="210"/>
      <c r="C27" s="211"/>
      <c r="D27" s="198"/>
      <c r="E27" s="208"/>
      <c r="F27" s="186"/>
      <c r="G27" s="186"/>
      <c r="H27" s="186"/>
    </row>
    <row r="28" spans="1:8" ht="12">
      <c r="A28" s="209"/>
      <c r="B28" s="210"/>
      <c r="C28" s="211"/>
      <c r="D28" s="198"/>
      <c r="E28" s="214"/>
      <c r="F28" s="186"/>
      <c r="G28" s="186"/>
      <c r="H28" s="186"/>
    </row>
    <row r="29" spans="1:8" ht="12">
      <c r="A29" s="209"/>
      <c r="B29" s="210"/>
      <c r="C29" s="211"/>
      <c r="D29" s="198"/>
      <c r="E29" s="208"/>
      <c r="F29" s="186"/>
      <c r="G29" s="186"/>
      <c r="H29" s="186"/>
    </row>
    <row r="30" spans="1:8" ht="12">
      <c r="A30" s="209"/>
      <c r="B30" s="210"/>
      <c r="C30" s="211"/>
      <c r="D30" s="198"/>
      <c r="E30" s="215"/>
      <c r="F30" s="186"/>
      <c r="G30" s="186"/>
      <c r="H30" s="186"/>
    </row>
    <row r="31" spans="1:8" ht="12">
      <c r="A31" s="209"/>
      <c r="B31" s="210"/>
      <c r="C31" s="211"/>
      <c r="D31" s="198"/>
      <c r="E31" s="198"/>
      <c r="F31" s="186"/>
      <c r="G31" s="186"/>
      <c r="H31" s="186"/>
    </row>
    <row r="32" spans="1:8" ht="12">
      <c r="A32" s="209"/>
      <c r="B32" s="210"/>
      <c r="C32" s="211"/>
      <c r="D32" s="198"/>
      <c r="E32" s="198"/>
      <c r="F32" s="186"/>
      <c r="G32" s="186"/>
      <c r="H32" s="186"/>
    </row>
    <row r="33" spans="1:8" ht="12">
      <c r="A33" s="198"/>
      <c r="B33" s="198"/>
      <c r="C33" s="198"/>
      <c r="D33" s="198"/>
      <c r="E33" s="198"/>
      <c r="F33" s="186"/>
      <c r="G33" s="186"/>
      <c r="H33" s="186"/>
    </row>
    <row r="34" spans="1:8" ht="12">
      <c r="A34" s="192" t="s">
        <v>365</v>
      </c>
      <c r="B34" s="192"/>
      <c r="C34" s="192"/>
      <c r="D34" s="192"/>
      <c r="E34" s="192"/>
      <c r="F34" s="186"/>
      <c r="G34" s="186"/>
      <c r="H34" s="186"/>
    </row>
    <row r="35" spans="1:8" ht="12">
      <c r="A35" s="192" t="s">
        <v>65</v>
      </c>
      <c r="B35" s="192"/>
      <c r="C35" s="192" t="s">
        <v>64</v>
      </c>
      <c r="D35" s="192"/>
      <c r="E35" s="192"/>
      <c r="F35" s="186"/>
      <c r="G35" s="186"/>
      <c r="H35" s="186"/>
    </row>
    <row r="36" spans="1:8" ht="12">
      <c r="A36" s="193" t="s">
        <v>363</v>
      </c>
      <c r="B36" s="193"/>
      <c r="C36" s="193"/>
      <c r="D36" s="193"/>
      <c r="E36" s="193"/>
      <c r="F36" s="186"/>
      <c r="G36" s="186"/>
      <c r="H36" s="186"/>
    </row>
    <row r="37" spans="1:8" ht="12">
      <c r="A37" s="536" t="s">
        <v>362</v>
      </c>
      <c r="B37" s="536"/>
      <c r="C37" s="536"/>
      <c r="D37" s="536"/>
      <c r="E37" s="536"/>
      <c r="F37" s="186"/>
      <c r="G37" s="186"/>
      <c r="H37" s="186"/>
    </row>
    <row r="38" spans="1:8" ht="12">
      <c r="A38" s="194" t="s">
        <v>364</v>
      </c>
      <c r="B38" s="195"/>
      <c r="C38" s="195"/>
      <c r="D38" s="195"/>
      <c r="E38" s="195"/>
      <c r="F38" s="186"/>
      <c r="G38" s="186"/>
      <c r="H38" s="186"/>
    </row>
    <row r="39" spans="1:10" ht="12">
      <c r="A39" s="536" t="s">
        <v>210</v>
      </c>
      <c r="B39" s="536"/>
      <c r="C39" s="536"/>
      <c r="D39" s="536"/>
      <c r="E39" s="536"/>
      <c r="F39" s="186"/>
      <c r="G39" s="186"/>
      <c r="H39" s="112"/>
      <c r="I39" s="97"/>
      <c r="J39"/>
    </row>
    <row r="40" spans="1:8" ht="12">
      <c r="A40" s="194"/>
      <c r="B40" s="194"/>
      <c r="C40" s="194"/>
      <c r="D40" s="194"/>
      <c r="E40" s="194"/>
      <c r="F40" s="186"/>
      <c r="G40" s="186"/>
      <c r="H40" s="186"/>
    </row>
    <row r="41" spans="1:8" ht="12">
      <c r="A41" s="194"/>
      <c r="B41" s="194"/>
      <c r="C41" s="194"/>
      <c r="D41" s="194"/>
      <c r="E41" s="194"/>
      <c r="F41" s="186"/>
      <c r="G41" s="186"/>
      <c r="H41" s="186"/>
    </row>
    <row r="43" spans="1:8" ht="19.5">
      <c r="A43" s="144" t="s">
        <v>573</v>
      </c>
      <c r="B43" s="90"/>
      <c r="C43" s="90"/>
      <c r="D43" s="90"/>
      <c r="E43" s="90"/>
      <c r="F43" s="90"/>
      <c r="G43" s="90"/>
      <c r="H43" s="90"/>
    </row>
    <row r="44" spans="1:8" ht="12">
      <c r="A44" s="59" t="s">
        <v>574</v>
      </c>
      <c r="B44" s="12" t="s">
        <v>575</v>
      </c>
      <c r="C44" s="12" t="s">
        <v>560</v>
      </c>
      <c r="D44" s="12" t="s">
        <v>556</v>
      </c>
      <c r="E44" s="12" t="s">
        <v>411</v>
      </c>
      <c r="F44" s="12" t="s">
        <v>575</v>
      </c>
      <c r="G44" s="58" t="s">
        <v>560</v>
      </c>
      <c r="H44" s="59" t="s">
        <v>556</v>
      </c>
    </row>
    <row r="45" spans="1:10" ht="15" customHeight="1">
      <c r="A45" s="16" t="s">
        <v>211</v>
      </c>
      <c r="B45" s="8">
        <v>99.8</v>
      </c>
      <c r="C45" s="162"/>
      <c r="D45" s="7"/>
      <c r="E45" s="2" t="s">
        <v>212</v>
      </c>
      <c r="F45" s="8">
        <v>111.2</v>
      </c>
      <c r="G45" s="318"/>
      <c r="H45" s="54"/>
      <c r="I45" s="112">
        <f>B45*C45</f>
        <v>0</v>
      </c>
      <c r="J45" s="97">
        <f aca="true" t="shared" si="0" ref="J45:J52">F45*G45</f>
        <v>0</v>
      </c>
    </row>
    <row r="46" spans="1:10" ht="15" customHeight="1">
      <c r="A46" s="216" t="s">
        <v>213</v>
      </c>
      <c r="B46" s="217">
        <v>119.6</v>
      </c>
      <c r="C46" s="218"/>
      <c r="D46" s="219"/>
      <c r="E46" s="220" t="s">
        <v>214</v>
      </c>
      <c r="F46" s="217">
        <v>132.9</v>
      </c>
      <c r="G46" s="387"/>
      <c r="H46" s="56"/>
      <c r="I46" s="112">
        <f aca="true" t="shared" si="1" ref="I46:I58">B46*C46</f>
        <v>0</v>
      </c>
      <c r="J46" s="97">
        <f t="shared" si="0"/>
        <v>0</v>
      </c>
    </row>
    <row r="47" spans="1:10" ht="15" customHeight="1">
      <c r="A47" s="16" t="s">
        <v>215</v>
      </c>
      <c r="B47" s="8">
        <v>90.6</v>
      </c>
      <c r="C47" s="162"/>
      <c r="D47" s="7"/>
      <c r="E47" s="2" t="s">
        <v>216</v>
      </c>
      <c r="F47" s="8">
        <v>101.6</v>
      </c>
      <c r="G47" s="318"/>
      <c r="H47" s="55"/>
      <c r="I47" s="112">
        <f t="shared" si="1"/>
        <v>0</v>
      </c>
      <c r="J47" s="97">
        <f t="shared" si="0"/>
        <v>0</v>
      </c>
    </row>
    <row r="48" spans="1:10" ht="15" customHeight="1">
      <c r="A48" s="16" t="s">
        <v>217</v>
      </c>
      <c r="B48" s="8">
        <v>109</v>
      </c>
      <c r="C48" s="162"/>
      <c r="D48" s="7"/>
      <c r="E48" s="2" t="s">
        <v>218</v>
      </c>
      <c r="F48" s="8">
        <v>121.5</v>
      </c>
      <c r="G48" s="318"/>
      <c r="H48" s="55"/>
      <c r="I48" s="112">
        <f t="shared" si="1"/>
        <v>0</v>
      </c>
      <c r="J48" s="97">
        <f t="shared" si="0"/>
        <v>0</v>
      </c>
    </row>
    <row r="49" spans="1:10" ht="15" customHeight="1">
      <c r="A49" s="216" t="s">
        <v>219</v>
      </c>
      <c r="B49" s="217">
        <v>127.2</v>
      </c>
      <c r="C49" s="218"/>
      <c r="D49" s="219"/>
      <c r="E49" s="220" t="s">
        <v>220</v>
      </c>
      <c r="F49" s="217">
        <v>142</v>
      </c>
      <c r="G49" s="387"/>
      <c r="H49" s="56"/>
      <c r="I49" s="112">
        <f t="shared" si="1"/>
        <v>0</v>
      </c>
      <c r="J49" s="97">
        <f t="shared" si="0"/>
        <v>0</v>
      </c>
    </row>
    <row r="50" spans="1:10" ht="15" customHeight="1">
      <c r="A50" s="16" t="s">
        <v>221</v>
      </c>
      <c r="B50" s="8">
        <v>87.4</v>
      </c>
      <c r="C50" s="162"/>
      <c r="D50" s="7"/>
      <c r="E50" s="2" t="s">
        <v>222</v>
      </c>
      <c r="F50" s="8">
        <v>97.85</v>
      </c>
      <c r="G50" s="318"/>
      <c r="H50" s="55"/>
      <c r="I50" s="112">
        <f t="shared" si="1"/>
        <v>0</v>
      </c>
      <c r="J50" s="97">
        <f t="shared" si="0"/>
        <v>0</v>
      </c>
    </row>
    <row r="51" spans="1:10" ht="15" customHeight="1">
      <c r="A51" s="16" t="s">
        <v>223</v>
      </c>
      <c r="B51" s="8">
        <v>104</v>
      </c>
      <c r="C51" s="162"/>
      <c r="D51" s="7"/>
      <c r="E51" s="2" t="s">
        <v>224</v>
      </c>
      <c r="F51" s="8">
        <v>117.4</v>
      </c>
      <c r="G51" s="318"/>
      <c r="H51" s="55"/>
      <c r="I51" s="112">
        <f t="shared" si="1"/>
        <v>0</v>
      </c>
      <c r="J51" s="97">
        <f t="shared" si="0"/>
        <v>0</v>
      </c>
    </row>
    <row r="52" spans="1:10" ht="15" customHeight="1">
      <c r="A52" s="216" t="s">
        <v>225</v>
      </c>
      <c r="B52" s="217">
        <v>121.55</v>
      </c>
      <c r="C52" s="400"/>
      <c r="D52" s="219"/>
      <c r="E52" s="220" t="s">
        <v>226</v>
      </c>
      <c r="F52" s="217">
        <v>138</v>
      </c>
      <c r="G52" s="387"/>
      <c r="H52" s="56"/>
      <c r="I52" s="112">
        <f t="shared" si="1"/>
        <v>0</v>
      </c>
      <c r="J52" s="97">
        <f t="shared" si="0"/>
        <v>0</v>
      </c>
    </row>
    <row r="53" spans="3:8" ht="12">
      <c r="C53" s="476"/>
      <c r="G53" s="476"/>
      <c r="H53" s="222"/>
    </row>
    <row r="54" spans="1:8" ht="12.75" thickBot="1">
      <c r="A54" s="500" t="s">
        <v>412</v>
      </c>
      <c r="B54" s="223"/>
      <c r="C54" s="477"/>
      <c r="D54" s="223"/>
      <c r="E54" s="500" t="s">
        <v>412</v>
      </c>
      <c r="F54" s="223"/>
      <c r="G54" s="477"/>
      <c r="H54" s="223"/>
    </row>
    <row r="55" spans="1:10" ht="15" customHeight="1">
      <c r="A55" s="246" t="s">
        <v>217</v>
      </c>
      <c r="B55" s="497">
        <v>136.5</v>
      </c>
      <c r="C55" s="108"/>
      <c r="D55" s="3"/>
      <c r="E55" s="2" t="s">
        <v>218</v>
      </c>
      <c r="F55" s="7">
        <v>152.646</v>
      </c>
      <c r="G55" s="318"/>
      <c r="H55" s="55"/>
      <c r="I55" s="112">
        <f t="shared" si="1"/>
        <v>0</v>
      </c>
      <c r="J55" s="97">
        <f>F55*G55</f>
        <v>0</v>
      </c>
    </row>
    <row r="56" spans="1:10" ht="15" customHeight="1">
      <c r="A56" s="243" t="s">
        <v>219</v>
      </c>
      <c r="B56" s="498">
        <v>159.35</v>
      </c>
      <c r="C56" s="271"/>
      <c r="D56" s="224"/>
      <c r="E56" s="220" t="s">
        <v>220</v>
      </c>
      <c r="F56" s="219">
        <v>178.2</v>
      </c>
      <c r="G56" s="387"/>
      <c r="H56" s="56"/>
      <c r="I56" s="112">
        <f t="shared" si="1"/>
        <v>0</v>
      </c>
      <c r="J56" s="97">
        <f>F56*G56</f>
        <v>0</v>
      </c>
    </row>
    <row r="57" spans="1:10" ht="15" customHeight="1">
      <c r="A57" s="246" t="s">
        <v>223</v>
      </c>
      <c r="B57" s="497">
        <v>128</v>
      </c>
      <c r="C57" s="108"/>
      <c r="D57" s="3"/>
      <c r="E57" s="2" t="s">
        <v>224</v>
      </c>
      <c r="F57" s="7">
        <v>143.2</v>
      </c>
      <c r="G57" s="318"/>
      <c r="H57" s="55"/>
      <c r="I57" s="112">
        <f t="shared" si="1"/>
        <v>0</v>
      </c>
      <c r="J57" s="97">
        <f>F57*G57</f>
        <v>0</v>
      </c>
    </row>
    <row r="58" spans="1:10" ht="15" customHeight="1">
      <c r="A58" s="243" t="s">
        <v>225</v>
      </c>
      <c r="B58" s="498">
        <v>149.5</v>
      </c>
      <c r="C58" s="271"/>
      <c r="D58" s="4"/>
      <c r="E58" s="220" t="s">
        <v>226</v>
      </c>
      <c r="F58" s="9">
        <v>167.4</v>
      </c>
      <c r="G58" s="478"/>
      <c r="H58" s="56"/>
      <c r="I58" s="112">
        <f t="shared" si="1"/>
        <v>0</v>
      </c>
      <c r="J58" s="97">
        <f>F58*G58</f>
        <v>0</v>
      </c>
    </row>
    <row r="59" spans="1:8" ht="15" customHeight="1">
      <c r="A59" s="225"/>
      <c r="B59" s="502"/>
      <c r="D59" s="14"/>
      <c r="E59" s="225"/>
      <c r="F59" s="226"/>
      <c r="G59" s="318"/>
      <c r="H59" s="14"/>
    </row>
    <row r="60" spans="1:10" s="15" customFormat="1" ht="15" customHeight="1" thickBot="1">
      <c r="A60" s="386" t="s">
        <v>227</v>
      </c>
      <c r="B60" s="503"/>
      <c r="C60" s="507"/>
      <c r="D60" s="228"/>
      <c r="E60" s="229"/>
      <c r="F60" s="533">
        <v>1.04</v>
      </c>
      <c r="G60" s="227"/>
      <c r="H60" s="230"/>
      <c r="I60" s="231"/>
      <c r="J60" s="232"/>
    </row>
    <row r="61" spans="1:10" ht="15" customHeight="1">
      <c r="A61" s="16" t="s">
        <v>390</v>
      </c>
      <c r="B61" s="499">
        <v>88.4</v>
      </c>
      <c r="D61" s="513"/>
      <c r="E61" s="2" t="s">
        <v>391</v>
      </c>
      <c r="F61" s="8">
        <v>98.8</v>
      </c>
      <c r="G61" s="318"/>
      <c r="H61" s="55"/>
      <c r="I61" s="112">
        <f>B61*C61</f>
        <v>0</v>
      </c>
      <c r="J61" s="97">
        <f>F61*G61</f>
        <v>0</v>
      </c>
    </row>
    <row r="62" spans="1:10" ht="15" customHeight="1">
      <c r="A62" s="16" t="s">
        <v>392</v>
      </c>
      <c r="B62" s="499">
        <v>106</v>
      </c>
      <c r="D62" s="514"/>
      <c r="E62" s="2" t="s">
        <v>393</v>
      </c>
      <c r="F62" s="8">
        <v>118.6</v>
      </c>
      <c r="G62" s="318"/>
      <c r="H62" s="55"/>
      <c r="I62" s="112">
        <f>B62*C62</f>
        <v>0</v>
      </c>
      <c r="J62" s="97">
        <f>F62*G62</f>
        <v>0</v>
      </c>
    </row>
    <row r="63" spans="1:10" ht="15" customHeight="1" thickBot="1">
      <c r="A63" s="516" t="s">
        <v>394</v>
      </c>
      <c r="B63" s="517">
        <v>123</v>
      </c>
      <c r="C63" s="515"/>
      <c r="D63" s="518"/>
      <c r="E63" s="519" t="s">
        <v>395</v>
      </c>
      <c r="F63" s="311">
        <v>138.3</v>
      </c>
      <c r="G63" s="479"/>
      <c r="H63" s="233"/>
      <c r="I63" s="112">
        <f>B63*C63</f>
        <v>0</v>
      </c>
      <c r="J63" s="97">
        <f>F63*G63</f>
        <v>0</v>
      </c>
    </row>
    <row r="64" spans="1:8" ht="15" customHeight="1">
      <c r="A64" s="520" t="s">
        <v>358</v>
      </c>
      <c r="B64" s="521">
        <f>SUM(I45:I63,I55:I58)</f>
        <v>0</v>
      </c>
      <c r="C64" s="522">
        <f>SUM(C45:C52,C55:C58,C61:C63)</f>
        <v>0</v>
      </c>
      <c r="D64" s="523"/>
      <c r="E64" s="520"/>
      <c r="F64" s="524">
        <f>SUM(J45:J63,J55:J58)</f>
        <v>0</v>
      </c>
      <c r="G64" s="525">
        <f>SUM(G45:G63)</f>
        <v>0</v>
      </c>
      <c r="H64" s="526"/>
    </row>
    <row r="65" spans="1:8" ht="15" customHeight="1">
      <c r="A65" s="234"/>
      <c r="B65" s="235"/>
      <c r="C65" s="236"/>
      <c r="D65" s="237"/>
      <c r="E65" s="234"/>
      <c r="F65" s="53"/>
      <c r="G65" s="236"/>
      <c r="H65" s="53"/>
    </row>
    <row r="66" spans="1:8" ht="15.75">
      <c r="A66" s="96" t="s">
        <v>413</v>
      </c>
      <c r="B66" s="81"/>
      <c r="C66" s="81"/>
      <c r="D66" s="81"/>
      <c r="E66" s="81"/>
      <c r="F66" s="81"/>
      <c r="G66" s="81"/>
      <c r="H66" s="81"/>
    </row>
    <row r="67" spans="1:8" ht="15" customHeight="1">
      <c r="A67" s="238" t="s">
        <v>574</v>
      </c>
      <c r="B67" s="59" t="s">
        <v>575</v>
      </c>
      <c r="C67" s="59" t="s">
        <v>157</v>
      </c>
      <c r="D67" s="59" t="s">
        <v>556</v>
      </c>
      <c r="E67" s="239" t="s">
        <v>574</v>
      </c>
      <c r="F67" s="59" t="s">
        <v>575</v>
      </c>
      <c r="G67" s="59" t="s">
        <v>157</v>
      </c>
      <c r="H67" s="59" t="s">
        <v>556</v>
      </c>
    </row>
    <row r="68" spans="1:10" ht="15" customHeight="1">
      <c r="A68" s="240" t="s">
        <v>396</v>
      </c>
      <c r="B68" s="7">
        <v>91.5</v>
      </c>
      <c r="C68" s="162"/>
      <c r="D68" s="25"/>
      <c r="E68" s="241" t="s">
        <v>397</v>
      </c>
      <c r="F68" s="8">
        <v>101.9</v>
      </c>
      <c r="G68" s="318"/>
      <c r="H68" s="57"/>
      <c r="I68" s="112">
        <f>B68*C68</f>
        <v>0</v>
      </c>
      <c r="J68" s="97">
        <f aca="true" t="shared" si="2" ref="J68:J78">F68*G68</f>
        <v>0</v>
      </c>
    </row>
    <row r="69" spans="1:10" ht="15" customHeight="1">
      <c r="A69" s="216" t="s">
        <v>398</v>
      </c>
      <c r="B69" s="219">
        <v>109.2</v>
      </c>
      <c r="C69" s="218"/>
      <c r="D69" s="224"/>
      <c r="E69" s="216" t="s">
        <v>399</v>
      </c>
      <c r="F69" s="217">
        <v>122.7</v>
      </c>
      <c r="G69" s="387"/>
      <c r="H69" s="242"/>
      <c r="I69" s="112">
        <f aca="true" t="shared" si="3" ref="I69:I83">B69*C69</f>
        <v>0</v>
      </c>
      <c r="J69" s="97">
        <f t="shared" si="2"/>
        <v>0</v>
      </c>
    </row>
    <row r="70" spans="1:10" ht="15" customHeight="1">
      <c r="A70" s="16" t="s">
        <v>400</v>
      </c>
      <c r="B70" s="7">
        <v>88.15</v>
      </c>
      <c r="C70" s="162"/>
      <c r="D70" s="3"/>
      <c r="E70" s="16" t="s">
        <v>401</v>
      </c>
      <c r="F70" s="8">
        <v>98.4</v>
      </c>
      <c r="G70" s="318"/>
      <c r="H70" s="26"/>
      <c r="I70" s="112">
        <f t="shared" si="3"/>
        <v>0</v>
      </c>
      <c r="J70" s="97">
        <f t="shared" si="2"/>
        <v>0</v>
      </c>
    </row>
    <row r="71" spans="1:10" ht="15" customHeight="1">
      <c r="A71" s="16" t="s">
        <v>402</v>
      </c>
      <c r="B71" s="7">
        <v>105.6</v>
      </c>
      <c r="C71" s="162"/>
      <c r="D71" s="3"/>
      <c r="E71" s="16" t="s">
        <v>403</v>
      </c>
      <c r="F71" s="8">
        <v>118.9</v>
      </c>
      <c r="G71" s="318"/>
      <c r="H71" s="26"/>
      <c r="I71" s="112">
        <f t="shared" si="3"/>
        <v>0</v>
      </c>
      <c r="J71" s="97">
        <f t="shared" si="2"/>
        <v>0</v>
      </c>
    </row>
    <row r="72" spans="1:10" ht="15" customHeight="1">
      <c r="A72" s="216" t="s">
        <v>404</v>
      </c>
      <c r="B72" s="219">
        <v>123</v>
      </c>
      <c r="C72" s="218"/>
      <c r="D72" s="224"/>
      <c r="E72" s="216" t="s">
        <v>405</v>
      </c>
      <c r="F72" s="217">
        <v>137.4</v>
      </c>
      <c r="G72" s="387"/>
      <c r="H72" s="242"/>
      <c r="I72" s="112">
        <f t="shared" si="3"/>
        <v>0</v>
      </c>
      <c r="J72" s="97">
        <f t="shared" si="2"/>
        <v>0</v>
      </c>
    </row>
    <row r="73" spans="1:10" ht="15" customHeight="1">
      <c r="A73" s="16" t="s">
        <v>406</v>
      </c>
      <c r="B73" s="7">
        <v>86.5</v>
      </c>
      <c r="C73" s="162"/>
      <c r="D73" s="3"/>
      <c r="E73" s="16" t="s">
        <v>407</v>
      </c>
      <c r="F73" s="8">
        <v>97.9</v>
      </c>
      <c r="G73" s="318"/>
      <c r="H73" s="26"/>
      <c r="I73" s="112">
        <f t="shared" si="3"/>
        <v>0</v>
      </c>
      <c r="J73" s="97">
        <f t="shared" si="2"/>
        <v>0</v>
      </c>
    </row>
    <row r="74" spans="1:10" ht="15" customHeight="1">
      <c r="A74" s="16" t="s">
        <v>408</v>
      </c>
      <c r="B74" s="7">
        <v>104</v>
      </c>
      <c r="C74" s="162"/>
      <c r="D74" s="3"/>
      <c r="E74" s="16" t="s">
        <v>409</v>
      </c>
      <c r="F74" s="8">
        <v>117.4</v>
      </c>
      <c r="G74" s="318"/>
      <c r="H74" s="26"/>
      <c r="I74" s="112">
        <f t="shared" si="3"/>
        <v>0</v>
      </c>
      <c r="J74" s="97">
        <f t="shared" si="2"/>
        <v>0</v>
      </c>
    </row>
    <row r="75" spans="1:10" ht="15" customHeight="1">
      <c r="A75" s="243" t="s">
        <v>410</v>
      </c>
      <c r="B75" s="244">
        <v>121.5</v>
      </c>
      <c r="C75" s="245"/>
      <c r="D75" s="56"/>
      <c r="E75" s="243" t="s">
        <v>88</v>
      </c>
      <c r="F75" s="217">
        <v>139</v>
      </c>
      <c r="G75" s="387"/>
      <c r="H75" s="242"/>
      <c r="I75" s="112">
        <f t="shared" si="3"/>
        <v>0</v>
      </c>
      <c r="J75" s="97">
        <f t="shared" si="2"/>
        <v>0</v>
      </c>
    </row>
    <row r="76" spans="1:10" ht="15" customHeight="1">
      <c r="A76" s="246" t="s">
        <v>89</v>
      </c>
      <c r="B76" s="247">
        <v>84.2</v>
      </c>
      <c r="C76" s="248"/>
      <c r="D76" s="247"/>
      <c r="E76" s="246" t="s">
        <v>90</v>
      </c>
      <c r="F76" s="247">
        <v>96.4</v>
      </c>
      <c r="G76" s="248"/>
      <c r="H76" s="247"/>
      <c r="I76" s="112">
        <f t="shared" si="3"/>
        <v>0</v>
      </c>
      <c r="J76" s="97">
        <f t="shared" si="2"/>
        <v>0</v>
      </c>
    </row>
    <row r="77" spans="1:10" ht="15" customHeight="1">
      <c r="A77" s="246" t="s">
        <v>91</v>
      </c>
      <c r="B77" s="247">
        <v>99.9475</v>
      </c>
      <c r="C77" s="248"/>
      <c r="D77" s="247"/>
      <c r="E77" s="246" t="s">
        <v>92</v>
      </c>
      <c r="F77" s="247">
        <v>115.795</v>
      </c>
      <c r="G77" s="248"/>
      <c r="H77" s="247"/>
      <c r="I77" s="112">
        <f t="shared" si="3"/>
        <v>0</v>
      </c>
      <c r="J77" s="97">
        <f t="shared" si="2"/>
        <v>0</v>
      </c>
    </row>
    <row r="78" spans="1:10" ht="15" customHeight="1" thickBot="1">
      <c r="A78" s="246" t="s">
        <v>93</v>
      </c>
      <c r="B78" s="247">
        <v>117.7</v>
      </c>
      <c r="C78" s="248"/>
      <c r="D78" s="247"/>
      <c r="E78" s="246" t="s">
        <v>94</v>
      </c>
      <c r="F78" s="247">
        <v>135.3</v>
      </c>
      <c r="G78" s="248"/>
      <c r="H78" s="247"/>
      <c r="I78" s="112">
        <f t="shared" si="3"/>
        <v>0</v>
      </c>
      <c r="J78" s="97">
        <f t="shared" si="2"/>
        <v>0</v>
      </c>
    </row>
    <row r="79" spans="1:8" ht="12.75" thickBot="1">
      <c r="A79" s="249" t="s">
        <v>414</v>
      </c>
      <c r="B79" s="250">
        <v>1.05</v>
      </c>
      <c r="C79" s="480"/>
      <c r="D79" s="250"/>
      <c r="E79" s="251" t="s">
        <v>415</v>
      </c>
      <c r="F79" s="250"/>
      <c r="G79" s="480"/>
      <c r="H79" s="252"/>
    </row>
    <row r="80" spans="1:10" ht="15" customHeight="1">
      <c r="A80" s="16" t="s">
        <v>95</v>
      </c>
      <c r="B80" s="8">
        <v>132</v>
      </c>
      <c r="C80" s="162"/>
      <c r="D80" s="1"/>
      <c r="E80" s="16" t="s">
        <v>96</v>
      </c>
      <c r="F80" s="8">
        <v>146</v>
      </c>
      <c r="G80" s="318"/>
      <c r="H80" s="57"/>
      <c r="I80" s="112">
        <f t="shared" si="3"/>
        <v>0</v>
      </c>
      <c r="J80" s="97">
        <f>F80*G80</f>
        <v>0</v>
      </c>
    </row>
    <row r="81" spans="1:10" ht="15" customHeight="1">
      <c r="A81" s="16" t="s">
        <v>97</v>
      </c>
      <c r="B81" s="8">
        <v>153.3</v>
      </c>
      <c r="C81" s="162"/>
      <c r="D81" s="1"/>
      <c r="E81" s="16" t="s">
        <v>98</v>
      </c>
      <c r="F81" s="8">
        <v>170.1</v>
      </c>
      <c r="G81" s="318"/>
      <c r="H81" s="57"/>
      <c r="I81" s="112">
        <f t="shared" si="3"/>
        <v>0</v>
      </c>
      <c r="J81" s="97">
        <f>F81*G81</f>
        <v>0</v>
      </c>
    </row>
    <row r="82" spans="1:10" ht="15" customHeight="1">
      <c r="A82" s="16" t="s">
        <v>99</v>
      </c>
      <c r="B82" s="8">
        <v>126</v>
      </c>
      <c r="C82" s="162"/>
      <c r="D82" s="3"/>
      <c r="E82" s="16" t="s">
        <v>100</v>
      </c>
      <c r="F82" s="8">
        <v>143.9</v>
      </c>
      <c r="G82" s="318"/>
      <c r="H82" s="26"/>
      <c r="I82" s="112">
        <f t="shared" si="3"/>
        <v>0</v>
      </c>
      <c r="J82" s="97">
        <f>F82*G82</f>
        <v>0</v>
      </c>
    </row>
    <row r="83" spans="1:10" ht="15" customHeight="1">
      <c r="A83" s="16" t="s">
        <v>101</v>
      </c>
      <c r="B83" s="10">
        <v>147</v>
      </c>
      <c r="C83" s="253"/>
      <c r="D83" s="4"/>
      <c r="E83" s="16" t="s">
        <v>102</v>
      </c>
      <c r="F83" s="10">
        <v>165.9</v>
      </c>
      <c r="G83" s="478"/>
      <c r="H83" s="27"/>
      <c r="I83" s="112">
        <f t="shared" si="3"/>
        <v>0</v>
      </c>
      <c r="J83" s="97">
        <f>F83*G83</f>
        <v>0</v>
      </c>
    </row>
    <row r="84" spans="1:8" ht="15" customHeight="1">
      <c r="A84" s="176" t="s">
        <v>358</v>
      </c>
      <c r="B84" s="66">
        <f>SUM(I68:I75,I80:I83)</f>
        <v>0</v>
      </c>
      <c r="C84" s="159">
        <f>SUM(C68:C78,C80:C83)</f>
        <v>0</v>
      </c>
      <c r="D84" s="50"/>
      <c r="E84" s="47"/>
      <c r="F84" s="67">
        <f>SUM(J68:J75,J80:J83)</f>
        <v>0</v>
      </c>
      <c r="G84" s="159">
        <f>SUM(G68:G75,G80:G83)</f>
        <v>0</v>
      </c>
      <c r="H84" s="82"/>
    </row>
    <row r="85" spans="1:8" ht="15" customHeight="1">
      <c r="A85" s="254"/>
      <c r="B85" s="237"/>
      <c r="C85" s="236"/>
      <c r="D85" s="255"/>
      <c r="E85" s="254"/>
      <c r="F85" s="256"/>
      <c r="G85" s="236"/>
      <c r="H85" s="82"/>
    </row>
    <row r="86" spans="1:9" ht="15.75">
      <c r="A86" s="93" t="s">
        <v>416</v>
      </c>
      <c r="B86" s="81"/>
      <c r="C86" s="81"/>
      <c r="D86" s="81"/>
      <c r="E86" s="81"/>
      <c r="F86" s="81"/>
      <c r="G86" s="81"/>
      <c r="H86" s="81"/>
      <c r="I86" s="113"/>
    </row>
    <row r="87" spans="1:8" ht="15" customHeight="1">
      <c r="A87" s="59" t="s">
        <v>574</v>
      </c>
      <c r="B87" s="12" t="s">
        <v>575</v>
      </c>
      <c r="C87" s="12" t="s">
        <v>560</v>
      </c>
      <c r="D87" s="59" t="s">
        <v>556</v>
      </c>
      <c r="E87" s="12" t="s">
        <v>574</v>
      </c>
      <c r="F87" s="12" t="s">
        <v>575</v>
      </c>
      <c r="G87" s="58" t="s">
        <v>560</v>
      </c>
      <c r="H87" s="257" t="s">
        <v>556</v>
      </c>
    </row>
    <row r="88" spans="1:10" ht="15" customHeight="1">
      <c r="A88" s="258" t="s">
        <v>103</v>
      </c>
      <c r="B88" s="259">
        <v>1.4687999999999999</v>
      </c>
      <c r="C88" s="481"/>
      <c r="D88" s="260"/>
      <c r="E88" s="258" t="s">
        <v>104</v>
      </c>
      <c r="F88" s="261">
        <v>1.6932</v>
      </c>
      <c r="G88" s="487"/>
      <c r="H88" s="3"/>
      <c r="I88" s="112">
        <f>B88*C88</f>
        <v>0</v>
      </c>
      <c r="J88" s="97">
        <f aca="true" t="shared" si="4" ref="J88:J95">F88*G88</f>
        <v>0</v>
      </c>
    </row>
    <row r="89" spans="1:10" ht="15" customHeight="1">
      <c r="A89" s="16" t="s">
        <v>105</v>
      </c>
      <c r="B89" s="8">
        <v>73.4</v>
      </c>
      <c r="C89" s="162"/>
      <c r="D89" s="3"/>
      <c r="E89" s="16" t="s">
        <v>106</v>
      </c>
      <c r="F89" s="8">
        <v>84.7</v>
      </c>
      <c r="G89" s="318"/>
      <c r="H89" s="26"/>
      <c r="I89" s="112">
        <f aca="true" t="shared" si="5" ref="I89:I95">B89*C89</f>
        <v>0</v>
      </c>
      <c r="J89" s="97">
        <f t="shared" si="4"/>
        <v>0</v>
      </c>
    </row>
    <row r="90" spans="1:10" ht="15" customHeight="1">
      <c r="A90" s="16" t="s">
        <v>263</v>
      </c>
      <c r="B90" s="8">
        <v>86.1</v>
      </c>
      <c r="C90" s="162"/>
      <c r="D90" s="3"/>
      <c r="E90" s="16" t="s">
        <v>264</v>
      </c>
      <c r="F90" s="8">
        <v>96</v>
      </c>
      <c r="G90" s="318"/>
      <c r="H90" s="26"/>
      <c r="I90" s="112">
        <f t="shared" si="5"/>
        <v>0</v>
      </c>
      <c r="J90" s="97">
        <f t="shared" si="4"/>
        <v>0</v>
      </c>
    </row>
    <row r="91" spans="1:10" ht="15" customHeight="1">
      <c r="A91" s="16" t="s">
        <v>265</v>
      </c>
      <c r="B91" s="8">
        <v>101.5</v>
      </c>
      <c r="C91" s="162"/>
      <c r="D91" s="3"/>
      <c r="E91" s="16" t="s">
        <v>266</v>
      </c>
      <c r="F91" s="8">
        <v>114.2</v>
      </c>
      <c r="G91" s="318"/>
      <c r="H91" s="26"/>
      <c r="I91" s="112">
        <f t="shared" si="5"/>
        <v>0</v>
      </c>
      <c r="J91" s="97">
        <f t="shared" si="4"/>
        <v>0</v>
      </c>
    </row>
    <row r="92" spans="1:10" ht="15" customHeight="1">
      <c r="A92" s="16"/>
      <c r="B92" s="8"/>
      <c r="C92" s="162"/>
      <c r="D92" s="3"/>
      <c r="E92" s="2"/>
      <c r="F92" s="8"/>
      <c r="G92" s="318"/>
      <c r="H92" s="26"/>
      <c r="I92" s="112">
        <f t="shared" si="5"/>
        <v>0</v>
      </c>
      <c r="J92" s="97">
        <f t="shared" si="4"/>
        <v>0</v>
      </c>
    </row>
    <row r="93" spans="1:10" ht="15" customHeight="1">
      <c r="A93" s="16" t="s">
        <v>423</v>
      </c>
      <c r="B93" s="8">
        <v>69.4</v>
      </c>
      <c r="C93" s="162"/>
      <c r="D93" s="3"/>
      <c r="E93" s="2" t="s">
        <v>424</v>
      </c>
      <c r="F93" s="8">
        <v>81</v>
      </c>
      <c r="G93" s="318"/>
      <c r="H93" s="26"/>
      <c r="I93" s="112">
        <f t="shared" si="5"/>
        <v>0</v>
      </c>
      <c r="J93" s="97">
        <f t="shared" si="4"/>
        <v>0</v>
      </c>
    </row>
    <row r="94" spans="1:10" ht="15" customHeight="1">
      <c r="A94" s="16" t="s">
        <v>425</v>
      </c>
      <c r="B94" s="8">
        <v>84.6</v>
      </c>
      <c r="C94" s="162"/>
      <c r="D94" s="3"/>
      <c r="E94" s="2" t="s">
        <v>426</v>
      </c>
      <c r="F94" s="8">
        <v>96.6</v>
      </c>
      <c r="G94" s="318"/>
      <c r="H94" s="26"/>
      <c r="I94" s="112">
        <f t="shared" si="5"/>
        <v>0</v>
      </c>
      <c r="J94" s="97">
        <f t="shared" si="4"/>
        <v>0</v>
      </c>
    </row>
    <row r="95" spans="1:10" ht="15" customHeight="1">
      <c r="A95" s="16" t="s">
        <v>427</v>
      </c>
      <c r="B95" s="8">
        <v>96.9</v>
      </c>
      <c r="C95" s="162"/>
      <c r="D95" s="3"/>
      <c r="E95" s="2" t="s">
        <v>428</v>
      </c>
      <c r="F95" s="8">
        <v>113.4</v>
      </c>
      <c r="G95" s="318"/>
      <c r="H95" s="26"/>
      <c r="I95" s="112">
        <f t="shared" si="5"/>
        <v>0</v>
      </c>
      <c r="J95" s="97">
        <f t="shared" si="4"/>
        <v>0</v>
      </c>
    </row>
    <row r="96" spans="1:8" ht="15" customHeight="1">
      <c r="A96" s="262" t="s">
        <v>267</v>
      </c>
      <c r="B96" s="263"/>
      <c r="C96" s="482"/>
      <c r="D96" s="263"/>
      <c r="E96" s="262" t="s">
        <v>267</v>
      </c>
      <c r="F96" s="264"/>
      <c r="G96" s="488"/>
      <c r="H96" s="265"/>
    </row>
    <row r="97" spans="1:10" ht="15" customHeight="1">
      <c r="A97" s="266" t="s">
        <v>268</v>
      </c>
      <c r="B97" s="267">
        <v>173</v>
      </c>
      <c r="C97" s="483"/>
      <c r="D97" s="268"/>
      <c r="E97" s="266" t="s">
        <v>269</v>
      </c>
      <c r="F97" s="267">
        <v>199.5</v>
      </c>
      <c r="G97" s="318"/>
      <c r="H97" s="26"/>
      <c r="I97" s="112">
        <f>B97*C97</f>
        <v>0</v>
      </c>
      <c r="J97" s="97">
        <f>F97*G97</f>
        <v>0</v>
      </c>
    </row>
    <row r="98" spans="1:10" ht="15" customHeight="1">
      <c r="A98" s="269" t="s">
        <v>270</v>
      </c>
      <c r="B98" s="270">
        <v>207</v>
      </c>
      <c r="C98" s="484"/>
      <c r="D98" s="271"/>
      <c r="E98" s="269" t="s">
        <v>271</v>
      </c>
      <c r="F98" s="270">
        <v>239.4</v>
      </c>
      <c r="G98" s="318"/>
      <c r="H98" s="26"/>
      <c r="I98" s="112">
        <f aca="true" t="shared" si="6" ref="I98:I104">B98*C98</f>
        <v>0</v>
      </c>
      <c r="J98" s="97">
        <f>F98*G98</f>
        <v>0</v>
      </c>
    </row>
    <row r="99" spans="1:8" ht="15" customHeight="1">
      <c r="A99" s="272" t="s">
        <v>272</v>
      </c>
      <c r="B99" s="273"/>
      <c r="C99" s="485"/>
      <c r="D99" s="274"/>
      <c r="E99" s="275" t="s">
        <v>272</v>
      </c>
      <c r="F99" s="276"/>
      <c r="G99" s="488"/>
      <c r="H99" s="277"/>
    </row>
    <row r="100" spans="1:10" ht="15" customHeight="1">
      <c r="A100" s="16" t="s">
        <v>273</v>
      </c>
      <c r="B100" s="278">
        <v>1.5141</v>
      </c>
      <c r="C100" s="483"/>
      <c r="D100" s="268"/>
      <c r="E100" s="16" t="s">
        <v>274</v>
      </c>
      <c r="F100" s="267">
        <v>1.7</v>
      </c>
      <c r="G100" s="483"/>
      <c r="H100" s="268"/>
      <c r="I100" s="112">
        <f t="shared" si="6"/>
        <v>0</v>
      </c>
      <c r="J100" s="97">
        <f>F100*G100</f>
        <v>0</v>
      </c>
    </row>
    <row r="101" spans="1:10" ht="15" customHeight="1">
      <c r="A101" s="16" t="s">
        <v>417</v>
      </c>
      <c r="B101" s="8">
        <v>74.8</v>
      </c>
      <c r="C101" s="162"/>
      <c r="D101" s="3"/>
      <c r="E101" s="2" t="s">
        <v>418</v>
      </c>
      <c r="F101" s="8">
        <v>84.7</v>
      </c>
      <c r="G101" s="318"/>
      <c r="H101" s="26"/>
      <c r="I101" s="112">
        <f t="shared" si="6"/>
        <v>0</v>
      </c>
      <c r="J101" s="97">
        <f>F101*G101</f>
        <v>0</v>
      </c>
    </row>
    <row r="102" spans="1:10" ht="15" customHeight="1">
      <c r="A102" s="16" t="s">
        <v>419</v>
      </c>
      <c r="B102" s="8">
        <v>90.2</v>
      </c>
      <c r="C102" s="162"/>
      <c r="D102" s="3"/>
      <c r="E102" s="2" t="s">
        <v>420</v>
      </c>
      <c r="F102" s="8">
        <v>101.9</v>
      </c>
      <c r="G102" s="318"/>
      <c r="H102" s="26"/>
      <c r="I102" s="112">
        <f t="shared" si="6"/>
        <v>0</v>
      </c>
      <c r="J102" s="97">
        <f>F102*G102</f>
        <v>0</v>
      </c>
    </row>
    <row r="103" spans="1:10" ht="15" customHeight="1">
      <c r="A103" s="16" t="s">
        <v>421</v>
      </c>
      <c r="B103" s="8">
        <v>104.6</v>
      </c>
      <c r="C103" s="162"/>
      <c r="D103" s="3"/>
      <c r="E103" s="2" t="s">
        <v>422</v>
      </c>
      <c r="F103" s="8">
        <v>118.3</v>
      </c>
      <c r="G103" s="318"/>
      <c r="H103" s="26"/>
      <c r="I103" s="112">
        <f t="shared" si="6"/>
        <v>0</v>
      </c>
      <c r="J103" s="97">
        <f>F103*G103</f>
        <v>0</v>
      </c>
    </row>
    <row r="104" spans="1:10" ht="15" customHeight="1">
      <c r="A104" s="279" t="s">
        <v>275</v>
      </c>
      <c r="B104" s="280">
        <v>175.1</v>
      </c>
      <c r="C104" s="486"/>
      <c r="D104" s="264"/>
      <c r="E104" s="279" t="s">
        <v>276</v>
      </c>
      <c r="F104" s="280">
        <v>197.76</v>
      </c>
      <c r="G104" s="488"/>
      <c r="H104" s="265"/>
      <c r="I104" s="112">
        <f t="shared" si="6"/>
        <v>0</v>
      </c>
      <c r="J104" s="97">
        <f>F104*G104</f>
        <v>0</v>
      </c>
    </row>
    <row r="105" spans="1:8" ht="16.5" customHeight="1">
      <c r="A105" s="281" t="s">
        <v>358</v>
      </c>
      <c r="B105" s="282">
        <f>SUM(I88:I104)</f>
        <v>0</v>
      </c>
      <c r="C105" s="283">
        <f>SUM(C88:C104)</f>
        <v>0</v>
      </c>
      <c r="D105" s="284"/>
      <c r="E105" s="285" t="s">
        <v>559</v>
      </c>
      <c r="F105" s="286">
        <f>SUM(J88:J104)</f>
        <v>0</v>
      </c>
      <c r="G105" s="283">
        <f>SUM(G88:G104)</f>
        <v>0</v>
      </c>
      <c r="H105" s="82"/>
    </row>
    <row r="106" spans="1:8" ht="15.75">
      <c r="A106" s="93" t="s">
        <v>429</v>
      </c>
      <c r="B106" s="81"/>
      <c r="C106" s="81"/>
      <c r="D106" s="81"/>
      <c r="E106" s="81"/>
      <c r="F106" s="81"/>
      <c r="G106" s="81"/>
      <c r="H106" s="81"/>
    </row>
    <row r="107" spans="1:8" ht="15" customHeight="1">
      <c r="A107" s="59" t="s">
        <v>574</v>
      </c>
      <c r="B107" s="12" t="s">
        <v>575</v>
      </c>
      <c r="C107" s="12" t="s">
        <v>560</v>
      </c>
      <c r="D107" s="12" t="s">
        <v>556</v>
      </c>
      <c r="E107" s="12" t="s">
        <v>574</v>
      </c>
      <c r="F107" s="58" t="s">
        <v>575</v>
      </c>
      <c r="G107" s="238" t="s">
        <v>560</v>
      </c>
      <c r="H107" s="12" t="s">
        <v>556</v>
      </c>
    </row>
    <row r="108" spans="1:10" ht="15" customHeight="1">
      <c r="A108" s="287" t="s">
        <v>277</v>
      </c>
      <c r="B108" s="288">
        <v>1.7732499999999998</v>
      </c>
      <c r="C108" s="489"/>
      <c r="D108" s="289"/>
      <c r="E108" s="290" t="s">
        <v>278</v>
      </c>
      <c r="F108" s="291">
        <v>1.7117499999999999</v>
      </c>
      <c r="G108" s="490"/>
      <c r="H108" s="289"/>
      <c r="I108" s="112">
        <f aca="true" t="shared" si="7" ref="I108:I113">B108*C108</f>
        <v>0</v>
      </c>
      <c r="J108" s="97">
        <f aca="true" t="shared" si="8" ref="J108:J113">F108*G108</f>
        <v>0</v>
      </c>
    </row>
    <row r="109" spans="1:10" ht="12">
      <c r="A109" s="16" t="s">
        <v>279</v>
      </c>
      <c r="B109" s="8">
        <v>176.3</v>
      </c>
      <c r="C109" s="162"/>
      <c r="D109" s="292"/>
      <c r="E109" s="2" t="s">
        <v>280</v>
      </c>
      <c r="F109" s="13">
        <v>169.1</v>
      </c>
      <c r="G109" s="293"/>
      <c r="H109" s="294"/>
      <c r="I109" s="112">
        <f t="shared" si="7"/>
        <v>0</v>
      </c>
      <c r="J109" s="97">
        <f t="shared" si="8"/>
        <v>0</v>
      </c>
    </row>
    <row r="110" spans="1:10" ht="12">
      <c r="A110" s="16" t="s">
        <v>430</v>
      </c>
      <c r="B110" s="8">
        <v>346.31</v>
      </c>
      <c r="C110" s="162"/>
      <c r="D110" s="292"/>
      <c r="E110" s="2" t="s">
        <v>431</v>
      </c>
      <c r="F110" s="13">
        <v>336.2</v>
      </c>
      <c r="G110" s="293"/>
      <c r="H110" s="294"/>
      <c r="I110" s="112">
        <f t="shared" si="7"/>
        <v>0</v>
      </c>
      <c r="J110" s="97">
        <f t="shared" si="8"/>
        <v>0</v>
      </c>
    </row>
    <row r="111" spans="1:10" ht="12">
      <c r="A111" s="16" t="s">
        <v>281</v>
      </c>
      <c r="B111" s="8">
        <v>1.7425</v>
      </c>
      <c r="C111" s="162"/>
      <c r="D111" s="292"/>
      <c r="E111" s="2" t="s">
        <v>282</v>
      </c>
      <c r="F111" s="13">
        <v>1.5504</v>
      </c>
      <c r="G111" s="293"/>
      <c r="H111" s="295" t="s">
        <v>182</v>
      </c>
      <c r="I111" s="112">
        <f t="shared" si="7"/>
        <v>0</v>
      </c>
      <c r="J111" s="97">
        <f t="shared" si="8"/>
        <v>0</v>
      </c>
    </row>
    <row r="112" spans="1:10" ht="12">
      <c r="A112" s="16" t="s">
        <v>283</v>
      </c>
      <c r="B112" s="8">
        <v>172.2</v>
      </c>
      <c r="C112" s="162"/>
      <c r="D112" s="292"/>
      <c r="E112" s="2" t="s">
        <v>284</v>
      </c>
      <c r="F112" s="13">
        <v>155</v>
      </c>
      <c r="G112" s="293"/>
      <c r="H112" s="295" t="s">
        <v>182</v>
      </c>
      <c r="I112" s="112">
        <f t="shared" si="7"/>
        <v>0</v>
      </c>
      <c r="J112" s="97">
        <f t="shared" si="8"/>
        <v>0</v>
      </c>
    </row>
    <row r="113" spans="1:10" ht="12">
      <c r="A113" s="28" t="s">
        <v>432</v>
      </c>
      <c r="B113" s="10">
        <v>344.4</v>
      </c>
      <c r="C113" s="253"/>
      <c r="D113" s="296"/>
      <c r="E113" s="5" t="s">
        <v>433</v>
      </c>
      <c r="F113" s="23">
        <v>303.909</v>
      </c>
      <c r="G113" s="297"/>
      <c r="H113" s="298" t="s">
        <v>182</v>
      </c>
      <c r="I113" s="112">
        <f t="shared" si="7"/>
        <v>0</v>
      </c>
      <c r="J113" s="97">
        <f t="shared" si="8"/>
        <v>0</v>
      </c>
    </row>
    <row r="114" spans="1:8" ht="16.5" customHeight="1">
      <c r="A114" s="141" t="s">
        <v>358</v>
      </c>
      <c r="B114" s="66">
        <f>SUM(I109:I113)</f>
        <v>0</v>
      </c>
      <c r="C114" s="159">
        <f>SUM(C109:C113)</f>
        <v>0</v>
      </c>
      <c r="D114" s="50"/>
      <c r="E114" s="47" t="s">
        <v>559</v>
      </c>
      <c r="F114" s="67">
        <f>SUM(J109:J113)</f>
        <v>0</v>
      </c>
      <c r="G114" s="159">
        <f>SUM(G109:G113)</f>
        <v>0</v>
      </c>
      <c r="H114" s="82"/>
    </row>
    <row r="115" spans="1:8" ht="15.75">
      <c r="A115" s="93" t="s">
        <v>496</v>
      </c>
      <c r="B115" s="81"/>
      <c r="C115" s="81"/>
      <c r="D115" s="81"/>
      <c r="E115" s="81"/>
      <c r="F115" s="81"/>
      <c r="G115" s="81"/>
      <c r="H115" s="81"/>
    </row>
    <row r="116" spans="1:8" ht="15" customHeight="1">
      <c r="A116" s="59" t="s">
        <v>574</v>
      </c>
      <c r="B116" s="12" t="s">
        <v>575</v>
      </c>
      <c r="C116" s="12" t="s">
        <v>560</v>
      </c>
      <c r="D116" s="12" t="s">
        <v>556</v>
      </c>
      <c r="E116" s="12" t="s">
        <v>574</v>
      </c>
      <c r="F116" s="58" t="s">
        <v>575</v>
      </c>
      <c r="G116" s="59" t="s">
        <v>560</v>
      </c>
      <c r="H116" s="12" t="s">
        <v>556</v>
      </c>
    </row>
    <row r="117" spans="1:10" ht="15" customHeight="1">
      <c r="A117" s="16" t="s">
        <v>497</v>
      </c>
      <c r="B117" s="8">
        <v>56.24692307692308</v>
      </c>
      <c r="C117" s="162"/>
      <c r="D117" s="299"/>
      <c r="E117" s="2" t="s">
        <v>498</v>
      </c>
      <c r="F117" s="8">
        <v>61.5</v>
      </c>
      <c r="G117" s="162"/>
      <c r="H117" s="299" t="s">
        <v>184</v>
      </c>
      <c r="I117" s="112">
        <f>B117*C117</f>
        <v>0</v>
      </c>
      <c r="J117" s="97">
        <f>F117*G117</f>
        <v>0</v>
      </c>
    </row>
    <row r="118" spans="1:10" ht="15" customHeight="1">
      <c r="A118" s="501" t="s">
        <v>185</v>
      </c>
      <c r="B118" s="8">
        <v>57</v>
      </c>
      <c r="C118" s="162"/>
      <c r="D118" s="299"/>
      <c r="E118" s="2" t="s">
        <v>499</v>
      </c>
      <c r="F118" s="8">
        <v>88.1125</v>
      </c>
      <c r="G118" s="162"/>
      <c r="H118" s="299" t="s">
        <v>299</v>
      </c>
      <c r="I118" s="112">
        <f aca="true" t="shared" si="9" ref="I118:I132">B118*C118</f>
        <v>0</v>
      </c>
      <c r="J118" s="97">
        <f>F118*G118</f>
        <v>0</v>
      </c>
    </row>
    <row r="119" spans="1:8" ht="15" customHeight="1">
      <c r="A119" s="17" t="s">
        <v>500</v>
      </c>
      <c r="B119" s="22"/>
      <c r="C119" s="491"/>
      <c r="D119" s="300"/>
      <c r="E119" s="18" t="s">
        <v>500</v>
      </c>
      <c r="F119" s="22"/>
      <c r="G119" s="491"/>
      <c r="H119" s="300"/>
    </row>
    <row r="120" spans="1:10" ht="15" customHeight="1">
      <c r="A120" s="16" t="s">
        <v>501</v>
      </c>
      <c r="B120" s="8">
        <v>2.35</v>
      </c>
      <c r="C120" s="162"/>
      <c r="D120" s="299" t="s">
        <v>184</v>
      </c>
      <c r="E120" s="2" t="s">
        <v>502</v>
      </c>
      <c r="F120" s="8">
        <v>2.3</v>
      </c>
      <c r="G120" s="162"/>
      <c r="H120" s="299" t="s">
        <v>184</v>
      </c>
      <c r="I120" s="112">
        <f t="shared" si="9"/>
        <v>0</v>
      </c>
      <c r="J120" s="97">
        <f>F120*G120</f>
        <v>0</v>
      </c>
    </row>
    <row r="121" spans="1:10" ht="15" customHeight="1">
      <c r="A121" s="16" t="s">
        <v>503</v>
      </c>
      <c r="B121" s="8">
        <v>2.85</v>
      </c>
      <c r="C121" s="162"/>
      <c r="D121" s="299" t="s">
        <v>184</v>
      </c>
      <c r="E121" s="2" t="s">
        <v>504</v>
      </c>
      <c r="F121" s="8">
        <v>3.75</v>
      </c>
      <c r="G121" s="162"/>
      <c r="H121" s="299" t="s">
        <v>184</v>
      </c>
      <c r="I121" s="112">
        <f t="shared" si="9"/>
        <v>0</v>
      </c>
      <c r="J121" s="97">
        <f>F121*G121</f>
        <v>0</v>
      </c>
    </row>
    <row r="122" spans="1:10" ht="15" customHeight="1">
      <c r="A122" s="16" t="s">
        <v>505</v>
      </c>
      <c r="B122" s="8">
        <v>3.65</v>
      </c>
      <c r="C122" s="162"/>
      <c r="D122" s="299" t="s">
        <v>184</v>
      </c>
      <c r="E122" s="19" t="s">
        <v>506</v>
      </c>
      <c r="F122" s="8">
        <v>4.6</v>
      </c>
      <c r="G122" s="162"/>
      <c r="H122" s="299" t="s">
        <v>184</v>
      </c>
      <c r="I122" s="112">
        <f t="shared" si="9"/>
        <v>0</v>
      </c>
      <c r="J122" s="97">
        <f>F122*G122</f>
        <v>0</v>
      </c>
    </row>
    <row r="123" spans="1:10" ht="15" customHeight="1">
      <c r="A123" s="17" t="s">
        <v>507</v>
      </c>
      <c r="B123" s="22"/>
      <c r="C123" s="491"/>
      <c r="D123" s="299"/>
      <c r="E123" s="2" t="s">
        <v>508</v>
      </c>
      <c r="F123" s="8">
        <v>8.1</v>
      </c>
      <c r="G123" s="162"/>
      <c r="H123" s="299" t="s">
        <v>184</v>
      </c>
      <c r="J123" s="97">
        <f>F123*G123</f>
        <v>0</v>
      </c>
    </row>
    <row r="124" spans="1:10" ht="15" customHeight="1">
      <c r="A124" s="16" t="s">
        <v>509</v>
      </c>
      <c r="B124" s="8">
        <v>1.95</v>
      </c>
      <c r="C124" s="162"/>
      <c r="D124" s="299" t="s">
        <v>184</v>
      </c>
      <c r="E124" s="2" t="s">
        <v>510</v>
      </c>
      <c r="F124" s="8">
        <v>9.75</v>
      </c>
      <c r="G124" s="162"/>
      <c r="H124" s="299" t="s">
        <v>184</v>
      </c>
      <c r="I124" s="112">
        <f t="shared" si="9"/>
        <v>0</v>
      </c>
      <c r="J124" s="97">
        <f>F124*G124</f>
        <v>0</v>
      </c>
    </row>
    <row r="125" spans="1:9" ht="15" customHeight="1">
      <c r="A125" s="16" t="s">
        <v>511</v>
      </c>
      <c r="B125" s="8">
        <v>2.1</v>
      </c>
      <c r="C125" s="162"/>
      <c r="D125" s="299" t="s">
        <v>184</v>
      </c>
      <c r="E125" s="18" t="s">
        <v>512</v>
      </c>
      <c r="F125" s="22"/>
      <c r="G125" s="162"/>
      <c r="H125" s="299"/>
      <c r="I125" s="112">
        <f t="shared" si="9"/>
        <v>0</v>
      </c>
    </row>
    <row r="126" spans="1:10" ht="15" customHeight="1">
      <c r="A126" s="16" t="s">
        <v>513</v>
      </c>
      <c r="B126" s="8">
        <v>2.45</v>
      </c>
      <c r="C126" s="162"/>
      <c r="D126" s="299" t="s">
        <v>184</v>
      </c>
      <c r="E126" s="2" t="s">
        <v>449</v>
      </c>
      <c r="F126" s="8">
        <v>6.55</v>
      </c>
      <c r="G126" s="162"/>
      <c r="H126" s="299" t="s">
        <v>184</v>
      </c>
      <c r="I126" s="112">
        <f t="shared" si="9"/>
        <v>0</v>
      </c>
      <c r="J126" s="97">
        <f>F126*G126</f>
        <v>0</v>
      </c>
    </row>
    <row r="127" spans="1:10" ht="15" customHeight="1">
      <c r="A127" s="16" t="s">
        <v>450</v>
      </c>
      <c r="B127" s="8">
        <v>2.85</v>
      </c>
      <c r="C127" s="162"/>
      <c r="D127" s="299" t="s">
        <v>184</v>
      </c>
      <c r="E127" s="2" t="s">
        <v>451</v>
      </c>
      <c r="F127" s="8">
        <v>3.3</v>
      </c>
      <c r="G127" s="162"/>
      <c r="H127" s="299" t="s">
        <v>184</v>
      </c>
      <c r="I127" s="112">
        <f t="shared" si="9"/>
        <v>0</v>
      </c>
      <c r="J127" s="97">
        <f>F127*G127</f>
        <v>0</v>
      </c>
    </row>
    <row r="128" spans="1:10" ht="15" customHeight="1">
      <c r="A128" s="17" t="s">
        <v>452</v>
      </c>
      <c r="B128" s="22"/>
      <c r="C128" s="491"/>
      <c r="D128" s="299"/>
      <c r="E128" s="2" t="s">
        <v>453</v>
      </c>
      <c r="F128" s="8">
        <v>4.1</v>
      </c>
      <c r="G128" s="162"/>
      <c r="H128" s="299" t="s">
        <v>184</v>
      </c>
      <c r="I128" s="112">
        <f>B128*C128</f>
        <v>0</v>
      </c>
      <c r="J128" s="97">
        <f>F128*G128</f>
        <v>0</v>
      </c>
    </row>
    <row r="129" spans="1:10" ht="15" customHeight="1">
      <c r="A129" s="16" t="s">
        <v>454</v>
      </c>
      <c r="B129" s="8">
        <v>2.9</v>
      </c>
      <c r="C129" s="162"/>
      <c r="D129" s="299" t="s">
        <v>184</v>
      </c>
      <c r="E129" s="2" t="s">
        <v>455</v>
      </c>
      <c r="F129" s="8">
        <v>4.95</v>
      </c>
      <c r="G129" s="162"/>
      <c r="H129" s="299" t="s">
        <v>184</v>
      </c>
      <c r="I129" s="112">
        <f t="shared" si="9"/>
        <v>0</v>
      </c>
      <c r="J129" s="97">
        <f>F129*G129</f>
        <v>0</v>
      </c>
    </row>
    <row r="130" spans="1:10" ht="15" customHeight="1">
      <c r="A130" s="16" t="s">
        <v>456</v>
      </c>
      <c r="B130" s="8">
        <v>4.95</v>
      </c>
      <c r="C130" s="162"/>
      <c r="D130" s="299" t="s">
        <v>184</v>
      </c>
      <c r="E130" s="2" t="s">
        <v>457</v>
      </c>
      <c r="F130" s="8">
        <v>5.8</v>
      </c>
      <c r="G130" s="162"/>
      <c r="H130" s="299" t="s">
        <v>184</v>
      </c>
      <c r="I130" s="112">
        <f t="shared" si="9"/>
        <v>0</v>
      </c>
      <c r="J130" s="97">
        <f>F130*G130</f>
        <v>0</v>
      </c>
    </row>
    <row r="131" spans="1:8" ht="15" customHeight="1">
      <c r="A131" s="16" t="s">
        <v>458</v>
      </c>
      <c r="B131" s="8">
        <v>5.85</v>
      </c>
      <c r="C131" s="162"/>
      <c r="D131" s="299" t="s">
        <v>184</v>
      </c>
      <c r="E131" s="18" t="s">
        <v>459</v>
      </c>
      <c r="F131" s="22"/>
      <c r="G131" s="162"/>
      <c r="H131" s="299"/>
    </row>
    <row r="132" spans="1:10" ht="15" customHeight="1">
      <c r="A132" s="16" t="s">
        <v>460</v>
      </c>
      <c r="B132" s="8">
        <v>8.6</v>
      </c>
      <c r="C132" s="162"/>
      <c r="D132" s="299" t="s">
        <v>184</v>
      </c>
      <c r="E132" s="2" t="s">
        <v>461</v>
      </c>
      <c r="F132" s="8">
        <v>14.25</v>
      </c>
      <c r="G132" s="162"/>
      <c r="H132" s="299" t="s">
        <v>184</v>
      </c>
      <c r="I132" s="112">
        <f t="shared" si="9"/>
        <v>0</v>
      </c>
      <c r="J132" s="97">
        <f>F132*G132</f>
        <v>0</v>
      </c>
    </row>
    <row r="133" spans="1:10" ht="15" customHeight="1">
      <c r="A133" s="20"/>
      <c r="B133" s="21"/>
      <c r="C133" s="492"/>
      <c r="D133" s="299"/>
      <c r="E133" s="5" t="s">
        <v>462</v>
      </c>
      <c r="F133" s="10">
        <v>16.25</v>
      </c>
      <c r="G133" s="162"/>
      <c r="H133" s="301" t="s">
        <v>184</v>
      </c>
      <c r="I133" s="112">
        <f>B133*C133</f>
        <v>0</v>
      </c>
      <c r="J133" s="97">
        <f>F133*G133</f>
        <v>0</v>
      </c>
    </row>
    <row r="134" spans="1:8" ht="16.5" customHeight="1">
      <c r="A134" s="47" t="s">
        <v>559</v>
      </c>
      <c r="B134" s="66">
        <f>SUM(I117:I118,I120:I122,I124:I127,I129:I132)</f>
        <v>0</v>
      </c>
      <c r="C134" s="159">
        <f>SUM(C117:C133)</f>
        <v>0</v>
      </c>
      <c r="D134" s="50"/>
      <c r="E134" s="47" t="s">
        <v>559</v>
      </c>
      <c r="F134" s="67">
        <f>SUM(J117:J118,J120:J124,J126:J130,J132:J133)</f>
        <v>0</v>
      </c>
      <c r="G134" s="159">
        <f>SUM(G117:G133)</f>
        <v>0</v>
      </c>
      <c r="H134" s="82"/>
    </row>
    <row r="135" spans="1:8" ht="12">
      <c r="A135" s="100" t="s">
        <v>463</v>
      </c>
      <c r="B135" s="160" t="s">
        <v>464</v>
      </c>
      <c r="C135" s="161"/>
      <c r="D135" s="81"/>
      <c r="E135" s="81"/>
      <c r="F135" s="81"/>
      <c r="G135" s="81"/>
      <c r="H135" s="81"/>
    </row>
    <row r="136" spans="1:8" ht="12">
      <c r="A136" s="100" t="s">
        <v>465</v>
      </c>
      <c r="B136" s="100" t="s">
        <v>466</v>
      </c>
      <c r="C136" s="100"/>
      <c r="D136" s="100"/>
      <c r="E136" s="81"/>
      <c r="F136" s="81"/>
      <c r="G136" s="81"/>
      <c r="H136" s="81"/>
    </row>
    <row r="137" spans="1:8" ht="12">
      <c r="A137" s="100" t="s">
        <v>467</v>
      </c>
      <c r="B137" s="100" t="s">
        <v>468</v>
      </c>
      <c r="C137" s="100"/>
      <c r="D137" s="100"/>
      <c r="E137" s="81"/>
      <c r="F137" s="81"/>
      <c r="G137" s="81"/>
      <c r="H137" s="81"/>
    </row>
    <row r="138" spans="1:8" ht="12">
      <c r="A138" s="100" t="s">
        <v>469</v>
      </c>
      <c r="B138" s="100" t="s">
        <v>534</v>
      </c>
      <c r="C138" s="81"/>
      <c r="D138" s="81"/>
      <c r="E138" s="81"/>
      <c r="F138" s="81"/>
      <c r="G138" s="81"/>
      <c r="H138" s="81"/>
    </row>
    <row r="139" spans="1:8" ht="12">
      <c r="A139" s="81"/>
      <c r="B139" s="81"/>
      <c r="C139" s="81"/>
      <c r="D139" s="81"/>
      <c r="E139" s="81"/>
      <c r="F139" s="81"/>
      <c r="G139" s="81"/>
      <c r="H139" s="81"/>
    </row>
    <row r="140" spans="1:8" ht="12">
      <c r="A140" s="100" t="s">
        <v>535</v>
      </c>
      <c r="B140" s="81"/>
      <c r="C140" s="81"/>
      <c r="D140" s="81"/>
      <c r="E140" s="81"/>
      <c r="F140" s="81"/>
      <c r="G140" s="81"/>
      <c r="H140" s="81"/>
    </row>
    <row r="141" spans="1:8" ht="12">
      <c r="A141" s="100" t="s">
        <v>536</v>
      </c>
      <c r="B141" s="81"/>
      <c r="C141" s="81"/>
      <c r="D141" s="81"/>
      <c r="E141" s="81"/>
      <c r="F141" s="81"/>
      <c r="G141" s="81"/>
      <c r="H141" s="81"/>
    </row>
    <row r="142" spans="1:10" ht="12">
      <c r="A142" s="81"/>
      <c r="B142" s="81"/>
      <c r="C142" s="81"/>
      <c r="D142" s="81"/>
      <c r="E142" s="81"/>
      <c r="F142" s="81"/>
      <c r="G142" s="81"/>
      <c r="H142" s="90"/>
      <c r="I142" s="115"/>
      <c r="J142" s="119"/>
    </row>
    <row r="143" spans="1:10" ht="15.75">
      <c r="A143" s="93" t="s">
        <v>537</v>
      </c>
      <c r="B143" s="96"/>
      <c r="C143" s="155"/>
      <c r="D143" s="155"/>
      <c r="E143" s="90"/>
      <c r="F143" s="81"/>
      <c r="G143" s="81"/>
      <c r="H143" s="90"/>
      <c r="I143" s="115"/>
      <c r="J143" s="119"/>
    </row>
    <row r="144" spans="1:10" ht="12">
      <c r="A144" s="59" t="s">
        <v>574</v>
      </c>
      <c r="B144" s="58" t="s">
        <v>575</v>
      </c>
      <c r="C144" s="257" t="s">
        <v>560</v>
      </c>
      <c r="D144" s="302"/>
      <c r="E144" s="12" t="s">
        <v>574</v>
      </c>
      <c r="F144" s="58" t="s">
        <v>575</v>
      </c>
      <c r="G144" s="509" t="s">
        <v>560</v>
      </c>
      <c r="H144" s="94"/>
      <c r="I144" s="115"/>
      <c r="J144" s="119"/>
    </row>
    <row r="145" spans="1:10" s="15" customFormat="1" ht="12">
      <c r="A145" s="303" t="s">
        <v>285</v>
      </c>
      <c r="B145" s="304">
        <v>0.21</v>
      </c>
      <c r="C145" s="305"/>
      <c r="D145" s="289"/>
      <c r="E145" s="306" t="s">
        <v>160</v>
      </c>
      <c r="F145" s="53">
        <v>0.35</v>
      </c>
      <c r="G145" s="508"/>
      <c r="H145" s="307"/>
      <c r="I145" s="115">
        <f>B145*C145</f>
        <v>0</v>
      </c>
      <c r="J145" s="119">
        <f>F145*G145</f>
        <v>0</v>
      </c>
    </row>
    <row r="146" spans="1:10" ht="12">
      <c r="A146" s="26" t="s">
        <v>542</v>
      </c>
      <c r="B146" s="8">
        <v>21</v>
      </c>
      <c r="C146" s="172"/>
      <c r="D146" s="148"/>
      <c r="E146" s="3" t="s">
        <v>158</v>
      </c>
      <c r="F146" s="1">
        <v>35</v>
      </c>
      <c r="G146" s="162"/>
      <c r="H146" s="105"/>
      <c r="I146" s="115">
        <f>B146*C146</f>
        <v>0</v>
      </c>
      <c r="J146" s="119">
        <f aca="true" t="shared" si="10" ref="J146:J157">F146*G146</f>
        <v>0</v>
      </c>
    </row>
    <row r="147" spans="1:10" ht="12">
      <c r="A147" s="26" t="s">
        <v>545</v>
      </c>
      <c r="B147" s="8">
        <v>40</v>
      </c>
      <c r="C147" s="172"/>
      <c r="D147" s="148"/>
      <c r="E147" s="3" t="s">
        <v>159</v>
      </c>
      <c r="F147" s="1">
        <v>68</v>
      </c>
      <c r="G147" s="162"/>
      <c r="H147" s="105"/>
      <c r="I147" s="115">
        <f aca="true" t="shared" si="11" ref="I147:I156">B147*C147</f>
        <v>0</v>
      </c>
      <c r="J147" s="119">
        <f t="shared" si="10"/>
        <v>0</v>
      </c>
    </row>
    <row r="148" spans="1:10" ht="12">
      <c r="A148" s="26" t="s">
        <v>287</v>
      </c>
      <c r="B148" s="8">
        <v>0.24</v>
      </c>
      <c r="C148" s="172"/>
      <c r="D148" s="148"/>
      <c r="E148" s="306" t="s">
        <v>163</v>
      </c>
      <c r="F148" s="1">
        <v>0.4</v>
      </c>
      <c r="G148" s="162"/>
      <c r="H148" s="105"/>
      <c r="I148" s="115">
        <f>B148*C148</f>
        <v>0</v>
      </c>
      <c r="J148" s="119">
        <f>F148*G148</f>
        <v>0</v>
      </c>
    </row>
    <row r="149" spans="1:10" ht="12">
      <c r="A149" s="26" t="s">
        <v>543</v>
      </c>
      <c r="B149" s="8">
        <v>24</v>
      </c>
      <c r="C149" s="172"/>
      <c r="D149" s="104"/>
      <c r="E149" s="3" t="s">
        <v>161</v>
      </c>
      <c r="F149" s="8">
        <v>40</v>
      </c>
      <c r="G149" s="162"/>
      <c r="H149" s="102"/>
      <c r="I149" s="115">
        <f t="shared" si="11"/>
        <v>0</v>
      </c>
      <c r="J149" s="119">
        <f t="shared" si="10"/>
        <v>0</v>
      </c>
    </row>
    <row r="150" spans="1:10" ht="12">
      <c r="A150" s="26" t="s">
        <v>544</v>
      </c>
      <c r="B150" s="8">
        <v>47</v>
      </c>
      <c r="C150" s="172"/>
      <c r="D150" s="104"/>
      <c r="E150" s="3" t="s">
        <v>162</v>
      </c>
      <c r="F150" s="8">
        <v>78</v>
      </c>
      <c r="G150" s="162"/>
      <c r="H150" s="102"/>
      <c r="I150" s="115">
        <f t="shared" si="11"/>
        <v>0</v>
      </c>
      <c r="J150" s="119">
        <f t="shared" si="10"/>
        <v>0</v>
      </c>
    </row>
    <row r="151" spans="1:10" ht="12">
      <c r="A151" s="26" t="s">
        <v>286</v>
      </c>
      <c r="B151" s="8">
        <v>0.31</v>
      </c>
      <c r="C151" s="172"/>
      <c r="D151" s="104"/>
      <c r="E151" s="306" t="s">
        <v>166</v>
      </c>
      <c r="F151" s="8">
        <v>0.51</v>
      </c>
      <c r="G151" s="162"/>
      <c r="H151" s="102"/>
      <c r="I151" s="115">
        <f t="shared" si="11"/>
        <v>0</v>
      </c>
      <c r="J151" s="119">
        <f t="shared" si="10"/>
        <v>0</v>
      </c>
    </row>
    <row r="152" spans="1:10" ht="12">
      <c r="A152" s="26" t="s">
        <v>546</v>
      </c>
      <c r="B152" s="8">
        <v>30</v>
      </c>
      <c r="C152" s="172"/>
      <c r="D152" s="104"/>
      <c r="E152" s="3" t="s">
        <v>164</v>
      </c>
      <c r="F152" s="8">
        <v>51</v>
      </c>
      <c r="G152" s="162"/>
      <c r="H152" s="102"/>
      <c r="I152" s="115">
        <f t="shared" si="11"/>
        <v>0</v>
      </c>
      <c r="J152" s="119">
        <f t="shared" si="10"/>
        <v>0</v>
      </c>
    </row>
    <row r="153" spans="1:10" ht="12">
      <c r="A153" s="26" t="s">
        <v>547</v>
      </c>
      <c r="B153" s="8">
        <v>58</v>
      </c>
      <c r="C153" s="172"/>
      <c r="D153" s="104"/>
      <c r="E153" s="3" t="s">
        <v>165</v>
      </c>
      <c r="F153" s="8">
        <v>100</v>
      </c>
      <c r="G153" s="162"/>
      <c r="H153" s="102"/>
      <c r="I153" s="115">
        <f t="shared" si="11"/>
        <v>0</v>
      </c>
      <c r="J153" s="119">
        <f t="shared" si="10"/>
        <v>0</v>
      </c>
    </row>
    <row r="154" spans="1:10" ht="12">
      <c r="A154" s="26" t="s">
        <v>125</v>
      </c>
      <c r="B154" s="8">
        <v>0.36</v>
      </c>
      <c r="C154" s="172"/>
      <c r="D154" s="104"/>
      <c r="E154" s="306"/>
      <c r="F154" s="8"/>
      <c r="G154" s="162"/>
      <c r="H154" s="102"/>
      <c r="I154" s="115">
        <f>B154*C154</f>
        <v>0</v>
      </c>
      <c r="J154" s="119">
        <f>F154*G154</f>
        <v>0</v>
      </c>
    </row>
    <row r="155" spans="1:10" ht="12">
      <c r="A155" s="26" t="s">
        <v>548</v>
      </c>
      <c r="B155" s="8">
        <v>36</v>
      </c>
      <c r="C155" s="172"/>
      <c r="D155" s="104"/>
      <c r="E155" s="3"/>
      <c r="F155" s="8"/>
      <c r="G155" s="162"/>
      <c r="H155" s="102"/>
      <c r="I155" s="115">
        <f t="shared" si="11"/>
        <v>0</v>
      </c>
      <c r="J155" s="119">
        <f t="shared" si="10"/>
        <v>0</v>
      </c>
    </row>
    <row r="156" spans="1:10" ht="12">
      <c r="A156" s="26" t="s">
        <v>549</v>
      </c>
      <c r="B156" s="8">
        <v>70</v>
      </c>
      <c r="C156" s="172"/>
      <c r="D156" s="104"/>
      <c r="E156" s="3"/>
      <c r="F156" s="8"/>
      <c r="G156" s="162"/>
      <c r="H156" s="102"/>
      <c r="I156" s="115">
        <f t="shared" si="11"/>
        <v>0</v>
      </c>
      <c r="J156" s="119">
        <f t="shared" si="10"/>
        <v>0</v>
      </c>
    </row>
    <row r="157" spans="1:10" ht="12">
      <c r="A157" s="26" t="s">
        <v>126</v>
      </c>
      <c r="B157" s="8">
        <v>0.42</v>
      </c>
      <c r="C157" s="172"/>
      <c r="D157" s="104"/>
      <c r="E157" s="153"/>
      <c r="F157" s="8"/>
      <c r="G157" s="162"/>
      <c r="H157" s="102"/>
      <c r="I157" s="115">
        <f>B158*C158</f>
        <v>0</v>
      </c>
      <c r="J157" s="119">
        <f t="shared" si="10"/>
        <v>0</v>
      </c>
    </row>
    <row r="158" spans="1:10" ht="12">
      <c r="A158" s="26" t="s">
        <v>550</v>
      </c>
      <c r="B158" s="8">
        <v>22</v>
      </c>
      <c r="C158" s="172"/>
      <c r="D158" s="102"/>
      <c r="E158" s="157" t="s">
        <v>345</v>
      </c>
      <c r="F158" s="101"/>
      <c r="G158" s="101"/>
      <c r="H158" s="95"/>
      <c r="I158" s="115"/>
      <c r="J158" s="119"/>
    </row>
    <row r="159" spans="1:10" ht="12">
      <c r="A159" s="26" t="s">
        <v>551</v>
      </c>
      <c r="B159" s="8">
        <v>42</v>
      </c>
      <c r="C159" s="172"/>
      <c r="D159" s="102"/>
      <c r="E159" s="95"/>
      <c r="F159" s="95"/>
      <c r="G159" s="95"/>
      <c r="H159" s="95"/>
      <c r="I159" s="115"/>
      <c r="J159" s="119"/>
    </row>
    <row r="160" spans="1:10" ht="12">
      <c r="A160" s="26" t="s">
        <v>552</v>
      </c>
      <c r="B160" s="8">
        <v>84</v>
      </c>
      <c r="C160" s="172"/>
      <c r="D160" s="104"/>
      <c r="E160" s="308" t="s">
        <v>540</v>
      </c>
      <c r="F160" s="59" t="s">
        <v>538</v>
      </c>
      <c r="G160" s="59" t="s">
        <v>560</v>
      </c>
      <c r="H160" s="156"/>
      <c r="I160" s="115"/>
      <c r="J160" s="119"/>
    </row>
    <row r="161" spans="1:10" ht="12">
      <c r="A161" s="26" t="s">
        <v>128</v>
      </c>
      <c r="B161" s="8">
        <v>0.58</v>
      </c>
      <c r="C161" s="172"/>
      <c r="D161" s="102"/>
      <c r="E161" s="26" t="s">
        <v>238</v>
      </c>
      <c r="F161" s="8">
        <v>0.5</v>
      </c>
      <c r="G161" s="289"/>
      <c r="H161" s="105"/>
      <c r="I161" s="115">
        <f>B161*C161</f>
        <v>0</v>
      </c>
      <c r="J161" s="119">
        <f aca="true" t="shared" si="12" ref="J161:J173">F161*G161</f>
        <v>0</v>
      </c>
    </row>
    <row r="162" spans="1:10" ht="12">
      <c r="A162" s="26" t="s">
        <v>553</v>
      </c>
      <c r="B162" s="8">
        <v>29</v>
      </c>
      <c r="C162" s="172"/>
      <c r="D162" s="104"/>
      <c r="E162" s="3" t="s">
        <v>66</v>
      </c>
      <c r="F162" s="8">
        <v>50</v>
      </c>
      <c r="G162" s="3"/>
      <c r="H162" s="105"/>
      <c r="I162" s="115">
        <f>B162*C162</f>
        <v>0</v>
      </c>
      <c r="J162" s="119">
        <f t="shared" si="12"/>
        <v>0</v>
      </c>
    </row>
    <row r="163" spans="1:10" ht="13.5" customHeight="1">
      <c r="A163" s="26" t="s">
        <v>493</v>
      </c>
      <c r="B163" s="8">
        <v>58</v>
      </c>
      <c r="C163" s="172"/>
      <c r="D163" s="104"/>
      <c r="E163" s="3" t="s">
        <v>67</v>
      </c>
      <c r="F163" s="8">
        <v>99</v>
      </c>
      <c r="G163" s="3"/>
      <c r="H163" s="102"/>
      <c r="I163" s="115">
        <f>B163*C163</f>
        <v>0</v>
      </c>
      <c r="J163" s="119">
        <f t="shared" si="12"/>
        <v>0</v>
      </c>
    </row>
    <row r="164" spans="1:10" ht="12">
      <c r="A164" s="26" t="s">
        <v>494</v>
      </c>
      <c r="B164" s="8">
        <v>116</v>
      </c>
      <c r="C164" s="172"/>
      <c r="D164" s="104"/>
      <c r="E164" s="306" t="s">
        <v>68</v>
      </c>
      <c r="F164" s="8">
        <v>0.51</v>
      </c>
      <c r="G164" s="3"/>
      <c r="H164" s="102"/>
      <c r="I164" s="115">
        <f>B164*C164</f>
        <v>0</v>
      </c>
      <c r="J164" s="119">
        <f t="shared" si="12"/>
        <v>0</v>
      </c>
    </row>
    <row r="165" spans="1:10" ht="12">
      <c r="A165" s="26" t="s">
        <v>129</v>
      </c>
      <c r="B165" s="8">
        <v>0.75</v>
      </c>
      <c r="C165" s="172"/>
      <c r="D165" s="104"/>
      <c r="E165" s="3" t="s">
        <v>228</v>
      </c>
      <c r="F165" s="8">
        <v>51</v>
      </c>
      <c r="G165" s="3"/>
      <c r="H165" s="102"/>
      <c r="I165" s="115">
        <f aca="true" t="shared" si="13" ref="I165:I173">B165*C165</f>
        <v>0</v>
      </c>
      <c r="J165" s="119">
        <f t="shared" si="12"/>
        <v>0</v>
      </c>
    </row>
    <row r="166" spans="1:10" ht="12">
      <c r="A166" s="26" t="s">
        <v>336</v>
      </c>
      <c r="B166" s="8">
        <v>37</v>
      </c>
      <c r="C166" s="172"/>
      <c r="D166" s="104"/>
      <c r="E166" s="3" t="s">
        <v>229</v>
      </c>
      <c r="F166" s="8">
        <v>100</v>
      </c>
      <c r="G166" s="3"/>
      <c r="H166" s="102"/>
      <c r="I166" s="115">
        <f t="shared" si="13"/>
        <v>0</v>
      </c>
      <c r="J166" s="119">
        <f t="shared" si="12"/>
        <v>0</v>
      </c>
    </row>
    <row r="167" spans="1:10" ht="12">
      <c r="A167" s="26" t="s">
        <v>337</v>
      </c>
      <c r="B167" s="8">
        <v>74</v>
      </c>
      <c r="C167" s="172"/>
      <c r="D167" s="104"/>
      <c r="E167" s="306" t="s">
        <v>230</v>
      </c>
      <c r="F167" s="8">
        <v>0.66</v>
      </c>
      <c r="G167" s="3"/>
      <c r="H167" s="102"/>
      <c r="I167" s="115">
        <f t="shared" si="13"/>
        <v>0</v>
      </c>
      <c r="J167" s="119">
        <f t="shared" si="12"/>
        <v>0</v>
      </c>
    </row>
    <row r="168" spans="1:10" ht="12">
      <c r="A168" s="26" t="s">
        <v>338</v>
      </c>
      <c r="B168" s="8">
        <v>148</v>
      </c>
      <c r="C168" s="172"/>
      <c r="D168" s="104"/>
      <c r="E168" s="3" t="s">
        <v>231</v>
      </c>
      <c r="F168" s="8">
        <v>33</v>
      </c>
      <c r="G168" s="3"/>
      <c r="H168" s="102"/>
      <c r="I168" s="115">
        <f t="shared" si="13"/>
        <v>0</v>
      </c>
      <c r="J168" s="119">
        <f t="shared" si="12"/>
        <v>0</v>
      </c>
    </row>
    <row r="169" spans="1:10" ht="12">
      <c r="A169" s="26" t="s">
        <v>127</v>
      </c>
      <c r="B169" s="8">
        <v>0.96</v>
      </c>
      <c r="C169" s="172"/>
      <c r="D169" s="104"/>
      <c r="E169" s="3" t="s">
        <v>232</v>
      </c>
      <c r="F169" s="8">
        <v>66</v>
      </c>
      <c r="G169" s="3"/>
      <c r="H169" s="102"/>
      <c r="I169" s="115">
        <f t="shared" si="13"/>
        <v>0</v>
      </c>
      <c r="J169" s="119">
        <f t="shared" si="12"/>
        <v>0</v>
      </c>
    </row>
    <row r="170" spans="1:10" ht="12">
      <c r="A170" s="26" t="s">
        <v>339</v>
      </c>
      <c r="B170" s="8">
        <v>47</v>
      </c>
      <c r="C170" s="172"/>
      <c r="D170" s="104"/>
      <c r="E170" s="3" t="s">
        <v>233</v>
      </c>
      <c r="F170" s="8">
        <v>131</v>
      </c>
      <c r="G170" s="3"/>
      <c r="H170" s="102"/>
      <c r="I170" s="115">
        <f t="shared" si="13"/>
        <v>0</v>
      </c>
      <c r="J170" s="119">
        <f t="shared" si="12"/>
        <v>0</v>
      </c>
    </row>
    <row r="171" spans="1:10" ht="12">
      <c r="A171" s="26" t="s">
        <v>340</v>
      </c>
      <c r="B171" s="8">
        <v>95</v>
      </c>
      <c r="C171" s="172"/>
      <c r="D171" s="104"/>
      <c r="E171" s="306" t="s">
        <v>234</v>
      </c>
      <c r="F171" s="8">
        <v>0.76</v>
      </c>
      <c r="G171" s="3"/>
      <c r="H171" s="102"/>
      <c r="I171" s="115">
        <f t="shared" si="13"/>
        <v>0</v>
      </c>
      <c r="J171" s="119">
        <f t="shared" si="12"/>
        <v>0</v>
      </c>
    </row>
    <row r="172" spans="1:10" ht="12">
      <c r="A172" s="26" t="s">
        <v>341</v>
      </c>
      <c r="B172" s="8">
        <v>190</v>
      </c>
      <c r="C172" s="172"/>
      <c r="D172" s="104"/>
      <c r="E172" s="3" t="s">
        <v>235</v>
      </c>
      <c r="F172" s="8">
        <v>38</v>
      </c>
      <c r="G172" s="3"/>
      <c r="H172" s="102"/>
      <c r="I172" s="115">
        <f t="shared" si="13"/>
        <v>0</v>
      </c>
      <c r="J172" s="119">
        <f t="shared" si="12"/>
        <v>0</v>
      </c>
    </row>
    <row r="173" spans="1:10" ht="12">
      <c r="A173" s="26" t="s">
        <v>130</v>
      </c>
      <c r="B173" s="8">
        <v>1.3</v>
      </c>
      <c r="C173" s="172"/>
      <c r="D173" s="104"/>
      <c r="E173" s="3" t="s">
        <v>236</v>
      </c>
      <c r="F173" s="8">
        <v>76</v>
      </c>
      <c r="G173" s="3"/>
      <c r="H173" s="102"/>
      <c r="I173" s="115">
        <f t="shared" si="13"/>
        <v>0</v>
      </c>
      <c r="J173" s="119">
        <f t="shared" si="12"/>
        <v>0</v>
      </c>
    </row>
    <row r="174" spans="1:10" ht="12.75" thickBot="1">
      <c r="A174" s="26" t="s">
        <v>342</v>
      </c>
      <c r="B174" s="8">
        <v>65</v>
      </c>
      <c r="C174" s="172"/>
      <c r="D174" s="154"/>
      <c r="E174" s="310" t="s">
        <v>237</v>
      </c>
      <c r="F174" s="311">
        <v>150</v>
      </c>
      <c r="G174" s="312"/>
      <c r="H174" s="99"/>
      <c r="I174" s="115">
        <f>B174*C174</f>
        <v>0</v>
      </c>
      <c r="J174" s="309">
        <f>F174*G174</f>
        <v>0</v>
      </c>
    </row>
    <row r="175" spans="1:10" ht="12">
      <c r="A175" s="26" t="s">
        <v>343</v>
      </c>
      <c r="B175" s="8">
        <v>127</v>
      </c>
      <c r="C175" s="172"/>
      <c r="D175" s="103"/>
      <c r="E175" s="313"/>
      <c r="F175" s="13"/>
      <c r="G175" s="14"/>
      <c r="H175" s="95"/>
      <c r="I175" s="115">
        <f>B175*C175</f>
        <v>0</v>
      </c>
      <c r="J175" s="115">
        <f>SUM(J145:J174)</f>
        <v>0</v>
      </c>
    </row>
    <row r="176" spans="1:8" ht="15" customHeight="1">
      <c r="A176" s="26" t="s">
        <v>344</v>
      </c>
      <c r="B176" s="8">
        <v>254</v>
      </c>
      <c r="C176" s="314"/>
      <c r="D176" s="85"/>
      <c r="E176" s="14"/>
      <c r="F176" s="13"/>
      <c r="G176" s="14"/>
      <c r="H176" s="82"/>
    </row>
    <row r="177" spans="1:8" ht="12.75" customHeight="1">
      <c r="A177" s="379" t="s">
        <v>541</v>
      </c>
      <c r="B177" s="380"/>
      <c r="C177" s="381"/>
      <c r="D177" s="85"/>
      <c r="E177" s="42" t="s">
        <v>559</v>
      </c>
      <c r="F177" s="66">
        <f>SUM(I146:I175,J146:J157,J161:J173)</f>
        <v>0</v>
      </c>
      <c r="G177" s="67">
        <f>I181+J175</f>
        <v>0</v>
      </c>
      <c r="H177" s="81"/>
    </row>
    <row r="178" spans="1:9" ht="12.75" customHeight="1">
      <c r="A178" s="26" t="s">
        <v>71</v>
      </c>
      <c r="B178" s="24">
        <v>98</v>
      </c>
      <c r="C178" s="314"/>
      <c r="D178" s="85"/>
      <c r="E178" s="14"/>
      <c r="F178" s="13"/>
      <c r="G178" s="14"/>
      <c r="H178" s="81"/>
      <c r="I178" s="115">
        <f>B178*C178</f>
        <v>0</v>
      </c>
    </row>
    <row r="179" spans="1:10" ht="15" customHeight="1">
      <c r="A179" s="26" t="s">
        <v>72</v>
      </c>
      <c r="B179" s="24">
        <v>195</v>
      </c>
      <c r="C179" s="315"/>
      <c r="D179" s="85"/>
      <c r="E179" s="99"/>
      <c r="F179" s="99"/>
      <c r="G179" s="99"/>
      <c r="H179" s="81"/>
      <c r="I179" s="115">
        <f>B179*C179</f>
        <v>0</v>
      </c>
      <c r="J179" s="81"/>
    </row>
    <row r="180" spans="1:10" ht="15" customHeight="1">
      <c r="A180" s="26" t="s">
        <v>73</v>
      </c>
      <c r="B180" s="376">
        <v>390</v>
      </c>
      <c r="C180" s="316"/>
      <c r="D180" s="85"/>
      <c r="H180" s="81"/>
      <c r="I180" s="317">
        <f>B180*C180</f>
        <v>0</v>
      </c>
      <c r="J180" s="81"/>
    </row>
    <row r="181" spans="1:10" ht="15" customHeight="1">
      <c r="A181" s="377"/>
      <c r="B181" s="377"/>
      <c r="C181" s="15"/>
      <c r="D181" s="85"/>
      <c r="G181" s="318"/>
      <c r="H181" s="81"/>
      <c r="I181" s="112">
        <f>SUM(I145:I180)</f>
        <v>0</v>
      </c>
      <c r="J181" s="81"/>
    </row>
    <row r="182" spans="1:10" ht="15" customHeight="1">
      <c r="A182" s="11" t="s">
        <v>346</v>
      </c>
      <c r="D182" s="85"/>
      <c r="H182" s="81"/>
      <c r="J182" s="81"/>
    </row>
    <row r="183" spans="1:10" ht="15" customHeight="1">
      <c r="A183" s="142" t="s">
        <v>574</v>
      </c>
      <c r="B183" s="12" t="s">
        <v>575</v>
      </c>
      <c r="C183" s="402" t="s">
        <v>239</v>
      </c>
      <c r="D183" s="410"/>
      <c r="E183" s="205" t="s">
        <v>347</v>
      </c>
      <c r="F183" s="49" t="s">
        <v>348</v>
      </c>
      <c r="G183" s="81"/>
      <c r="H183" s="81"/>
      <c r="J183" s="81"/>
    </row>
    <row r="184" spans="1:10" ht="15" customHeight="1">
      <c r="A184" s="16" t="s">
        <v>84</v>
      </c>
      <c r="B184" s="13">
        <v>11.95</v>
      </c>
      <c r="C184" s="403"/>
      <c r="D184" s="410"/>
      <c r="E184" s="407" t="s">
        <v>349</v>
      </c>
      <c r="F184" s="26" t="s">
        <v>539</v>
      </c>
      <c r="G184" s="81"/>
      <c r="H184" s="81"/>
      <c r="I184" s="112">
        <f aca="true" t="shared" si="14" ref="I184:I189">B184*C184</f>
        <v>0</v>
      </c>
      <c r="J184" s="81"/>
    </row>
    <row r="185" spans="1:10" ht="15" customHeight="1">
      <c r="A185" s="16" t="s">
        <v>85</v>
      </c>
      <c r="B185" s="13">
        <v>14.25</v>
      </c>
      <c r="C185" s="404"/>
      <c r="D185" s="411"/>
      <c r="E185" s="408" t="s">
        <v>350</v>
      </c>
      <c r="F185" s="26" t="s">
        <v>539</v>
      </c>
      <c r="G185" s="81"/>
      <c r="H185" s="81"/>
      <c r="I185" s="112">
        <f t="shared" si="14"/>
        <v>0</v>
      </c>
      <c r="J185" s="81"/>
    </row>
    <row r="186" spans="1:10" ht="15" customHeight="1">
      <c r="A186" s="16" t="s">
        <v>0</v>
      </c>
      <c r="B186" s="13">
        <v>16.5</v>
      </c>
      <c r="C186" s="404"/>
      <c r="D186" s="411"/>
      <c r="E186" s="408" t="s">
        <v>351</v>
      </c>
      <c r="F186" s="26" t="s">
        <v>539</v>
      </c>
      <c r="G186" s="81"/>
      <c r="H186" s="81"/>
      <c r="I186" s="112">
        <f t="shared" si="14"/>
        <v>0</v>
      </c>
      <c r="J186" s="81"/>
    </row>
    <row r="187" spans="1:11" ht="15" customHeight="1">
      <c r="A187" s="16" t="s">
        <v>81</v>
      </c>
      <c r="B187" s="13">
        <v>6.25</v>
      </c>
      <c r="C187" s="404"/>
      <c r="D187" s="411"/>
      <c r="E187" s="408" t="s">
        <v>352</v>
      </c>
      <c r="F187" s="26" t="s">
        <v>539</v>
      </c>
      <c r="G187" s="81"/>
      <c r="H187" s="81"/>
      <c r="I187" s="112">
        <f t="shared" si="14"/>
        <v>0</v>
      </c>
      <c r="J187" s="81"/>
      <c r="K187" s="222"/>
    </row>
    <row r="188" spans="1:10" ht="15" customHeight="1">
      <c r="A188" s="16" t="s">
        <v>82</v>
      </c>
      <c r="B188" s="13">
        <v>7.1</v>
      </c>
      <c r="C188" s="404"/>
      <c r="D188" s="411"/>
      <c r="E188" s="408" t="s">
        <v>353</v>
      </c>
      <c r="F188" s="26" t="s">
        <v>539</v>
      </c>
      <c r="G188" s="81"/>
      <c r="H188" s="81"/>
      <c r="I188" s="112">
        <f t="shared" si="14"/>
        <v>0</v>
      </c>
      <c r="J188" s="81"/>
    </row>
    <row r="189" spans="1:10" ht="15" customHeight="1">
      <c r="A189" s="16" t="s">
        <v>83</v>
      </c>
      <c r="B189" s="13">
        <v>8.5</v>
      </c>
      <c r="C189" s="404"/>
      <c r="D189" s="411"/>
      <c r="E189" s="408" t="s">
        <v>354</v>
      </c>
      <c r="F189" s="26" t="s">
        <v>539</v>
      </c>
      <c r="G189" s="81"/>
      <c r="H189" s="81"/>
      <c r="I189" s="112">
        <f t="shared" si="14"/>
        <v>0</v>
      </c>
      <c r="J189" s="81"/>
    </row>
    <row r="190" spans="1:10" ht="15" customHeight="1">
      <c r="A190" s="319" t="s">
        <v>514</v>
      </c>
      <c r="B190" s="401">
        <v>2</v>
      </c>
      <c r="C190" s="403"/>
      <c r="D190" s="411"/>
      <c r="E190" s="475" t="s">
        <v>61</v>
      </c>
      <c r="F190" s="26" t="s">
        <v>515</v>
      </c>
      <c r="G190" s="81"/>
      <c r="H190" s="81"/>
      <c r="I190" s="112">
        <f>B190*C190</f>
        <v>0</v>
      </c>
      <c r="J190" s="81"/>
    </row>
    <row r="191" spans="1:10" ht="15" customHeight="1">
      <c r="A191" s="320" t="s">
        <v>355</v>
      </c>
      <c r="B191" s="221">
        <v>11.75</v>
      </c>
      <c r="C191" s="527"/>
      <c r="D191" s="411"/>
      <c r="E191" s="408" t="s">
        <v>356</v>
      </c>
      <c r="F191" s="26" t="s">
        <v>357</v>
      </c>
      <c r="G191" s="81"/>
      <c r="H191" s="81"/>
      <c r="I191" s="112">
        <f>B191*C191</f>
        <v>0</v>
      </c>
      <c r="J191" s="81"/>
    </row>
    <row r="192" spans="1:10" ht="15" customHeight="1">
      <c r="A192" s="319" t="s">
        <v>516</v>
      </c>
      <c r="B192" s="401">
        <v>4.5</v>
      </c>
      <c r="C192" s="403"/>
      <c r="D192" s="411"/>
      <c r="E192" s="408" t="s">
        <v>517</v>
      </c>
      <c r="F192" s="26">
        <v>10</v>
      </c>
      <c r="G192" s="81"/>
      <c r="H192" s="81"/>
      <c r="I192" s="112">
        <f aca="true" t="shared" si="15" ref="I192:I198">B192*C192</f>
        <v>0</v>
      </c>
      <c r="J192" s="81"/>
    </row>
    <row r="193" spans="1:10" ht="15" customHeight="1">
      <c r="A193" s="321" t="s">
        <v>518</v>
      </c>
      <c r="B193" s="13">
        <v>5.5</v>
      </c>
      <c r="C193" s="404"/>
      <c r="D193" s="411"/>
      <c r="E193" s="408" t="s">
        <v>519</v>
      </c>
      <c r="F193" s="26">
        <v>10</v>
      </c>
      <c r="G193" s="81"/>
      <c r="H193" s="81"/>
      <c r="I193" s="112">
        <f t="shared" si="15"/>
        <v>0</v>
      </c>
      <c r="J193" s="81"/>
    </row>
    <row r="194" spans="1:9" ht="12">
      <c r="A194" s="320" t="s">
        <v>520</v>
      </c>
      <c r="B194" s="221">
        <v>8.2</v>
      </c>
      <c r="C194" s="406"/>
      <c r="D194" s="411"/>
      <c r="E194" s="408" t="s">
        <v>521</v>
      </c>
      <c r="F194" s="26">
        <v>6</v>
      </c>
      <c r="G194" s="81"/>
      <c r="H194" s="81"/>
      <c r="I194" s="112">
        <f t="shared" si="15"/>
        <v>0</v>
      </c>
    </row>
    <row r="195" spans="1:9" ht="15" customHeight="1">
      <c r="A195" s="322" t="s">
        <v>522</v>
      </c>
      <c r="B195" s="276">
        <v>8.35</v>
      </c>
      <c r="C195" s="405"/>
      <c r="D195" s="411"/>
      <c r="E195" s="408" t="s">
        <v>523</v>
      </c>
      <c r="F195" s="26" t="s">
        <v>524</v>
      </c>
      <c r="G195" s="81"/>
      <c r="H195" s="81"/>
      <c r="I195" s="112">
        <f t="shared" si="15"/>
        <v>0</v>
      </c>
    </row>
    <row r="196" spans="1:9" ht="12">
      <c r="A196" s="16" t="s">
        <v>525</v>
      </c>
      <c r="B196" s="13">
        <v>8.35</v>
      </c>
      <c r="C196" s="404"/>
      <c r="D196" s="411"/>
      <c r="E196" s="408" t="s">
        <v>526</v>
      </c>
      <c r="F196" s="26" t="s">
        <v>357</v>
      </c>
      <c r="G196" s="81"/>
      <c r="I196" s="112">
        <f t="shared" si="15"/>
        <v>0</v>
      </c>
    </row>
    <row r="197" spans="1:9" ht="12">
      <c r="A197" s="16" t="s">
        <v>527</v>
      </c>
      <c r="B197" s="13">
        <v>12.25</v>
      </c>
      <c r="C197" s="404"/>
      <c r="D197" s="411"/>
      <c r="E197" s="408" t="s">
        <v>528</v>
      </c>
      <c r="F197" s="26" t="s">
        <v>529</v>
      </c>
      <c r="G197" s="81"/>
      <c r="I197" s="112">
        <f t="shared" si="15"/>
        <v>0</v>
      </c>
    </row>
    <row r="198" spans="1:9" ht="12">
      <c r="A198" s="28" t="s">
        <v>530</v>
      </c>
      <c r="B198" s="23">
        <v>3.75</v>
      </c>
      <c r="C198" s="406"/>
      <c r="D198" s="412"/>
      <c r="E198" s="409" t="s">
        <v>531</v>
      </c>
      <c r="F198" s="27" t="s">
        <v>357</v>
      </c>
      <c r="G198" s="81"/>
      <c r="I198" s="112">
        <f t="shared" si="15"/>
        <v>0</v>
      </c>
    </row>
    <row r="199" spans="1:3" ht="12">
      <c r="A199" s="42" t="s">
        <v>559</v>
      </c>
      <c r="B199" s="66">
        <f>SUM(I184:I198)</f>
        <v>0</v>
      </c>
      <c r="C199" s="283">
        <f>SUM(C184:C198)</f>
        <v>0</v>
      </c>
    </row>
    <row r="200" spans="1:4" ht="15.75">
      <c r="A200" s="93" t="s">
        <v>532</v>
      </c>
      <c r="B200" s="81"/>
      <c r="C200" s="81"/>
      <c r="D200" s="81"/>
    </row>
    <row r="201" spans="1:8" ht="12">
      <c r="A201" s="59" t="s">
        <v>561</v>
      </c>
      <c r="B201" s="12" t="s">
        <v>575</v>
      </c>
      <c r="C201" s="12" t="s">
        <v>560</v>
      </c>
      <c r="D201" s="12" t="s">
        <v>556</v>
      </c>
      <c r="E201" s="12" t="s">
        <v>561</v>
      </c>
      <c r="F201" s="58" t="s">
        <v>575</v>
      </c>
      <c r="G201" s="59" t="s">
        <v>560</v>
      </c>
      <c r="H201" s="59" t="s">
        <v>556</v>
      </c>
    </row>
    <row r="202" spans="1:10" ht="15" customHeight="1">
      <c r="A202" s="60" t="s">
        <v>533</v>
      </c>
      <c r="B202" s="40">
        <v>2.6</v>
      </c>
      <c r="C202" s="166"/>
      <c r="D202" s="30"/>
      <c r="E202" s="32" t="s">
        <v>376</v>
      </c>
      <c r="F202" s="40">
        <v>2.35</v>
      </c>
      <c r="G202" s="163"/>
      <c r="H202" s="35"/>
      <c r="I202" s="112">
        <f>B202*C202</f>
        <v>0</v>
      </c>
      <c r="J202" s="97">
        <f>F202*G202</f>
        <v>0</v>
      </c>
    </row>
    <row r="203" spans="1:10" ht="12">
      <c r="A203" s="60" t="s">
        <v>366</v>
      </c>
      <c r="B203" s="40">
        <v>2.6</v>
      </c>
      <c r="C203" s="166"/>
      <c r="D203" s="30"/>
      <c r="E203" s="32" t="s">
        <v>377</v>
      </c>
      <c r="F203" s="40">
        <v>2.35</v>
      </c>
      <c r="G203" s="164"/>
      <c r="H203" s="36"/>
      <c r="I203" s="112">
        <f>B203*C203</f>
        <v>0</v>
      </c>
      <c r="J203" s="97">
        <f>F203*G203</f>
        <v>0</v>
      </c>
    </row>
    <row r="204" spans="1:10" ht="12">
      <c r="A204" s="60" t="s">
        <v>367</v>
      </c>
      <c r="B204" s="40">
        <v>3.25</v>
      </c>
      <c r="C204" s="166"/>
      <c r="D204" s="29"/>
      <c r="E204" s="32" t="s">
        <v>378</v>
      </c>
      <c r="F204" s="40">
        <v>3.1</v>
      </c>
      <c r="G204" s="164"/>
      <c r="H204" s="37"/>
      <c r="I204" s="112">
        <f>B204*C204</f>
        <v>0</v>
      </c>
      <c r="J204" s="97">
        <f>F204*G204</f>
        <v>0</v>
      </c>
    </row>
    <row r="205" spans="1:10" ht="12">
      <c r="A205" s="60" t="s">
        <v>368</v>
      </c>
      <c r="B205" s="40">
        <v>3.25</v>
      </c>
      <c r="C205" s="166"/>
      <c r="D205" s="29"/>
      <c r="E205" s="32" t="s">
        <v>379</v>
      </c>
      <c r="F205" s="40">
        <v>3.1</v>
      </c>
      <c r="G205" s="164"/>
      <c r="H205" s="37"/>
      <c r="I205" s="112">
        <f>B205*C205</f>
        <v>0</v>
      </c>
      <c r="J205" s="97">
        <f>F205*G205</f>
        <v>0</v>
      </c>
    </row>
    <row r="206" spans="1:10" ht="12" customHeight="1">
      <c r="A206" s="60" t="s">
        <v>374</v>
      </c>
      <c r="B206" s="40">
        <v>92.5</v>
      </c>
      <c r="C206" s="166"/>
      <c r="D206" s="29"/>
      <c r="E206" s="33" t="s">
        <v>380</v>
      </c>
      <c r="F206" s="41">
        <v>88.4</v>
      </c>
      <c r="G206" s="165"/>
      <c r="H206" s="38"/>
      <c r="I206" s="112">
        <f>B206*C206</f>
        <v>0</v>
      </c>
      <c r="J206" s="97">
        <f>F206*G206</f>
        <v>0</v>
      </c>
    </row>
    <row r="207" spans="1:10" ht="15" customHeight="1">
      <c r="A207" s="60" t="s">
        <v>369</v>
      </c>
      <c r="B207" s="40">
        <v>2.704</v>
      </c>
      <c r="C207" s="382"/>
      <c r="D207" s="383"/>
      <c r="F207" s="87"/>
      <c r="G207" s="86"/>
      <c r="H207" s="86"/>
      <c r="I207" s="114"/>
      <c r="J207" s="117"/>
    </row>
    <row r="208" spans="1:10" ht="12">
      <c r="A208" s="60" t="s">
        <v>370</v>
      </c>
      <c r="B208" s="40">
        <v>2.704</v>
      </c>
      <c r="C208" s="166"/>
      <c r="D208" s="51"/>
      <c r="E208" s="92"/>
      <c r="F208" s="87"/>
      <c r="G208" s="86"/>
      <c r="H208" s="89"/>
      <c r="I208" s="112">
        <f>B208*C208</f>
        <v>0</v>
      </c>
      <c r="J208" s="118"/>
    </row>
    <row r="209" spans="1:10" ht="12">
      <c r="A209" s="60" t="s">
        <v>371</v>
      </c>
      <c r="B209" s="40">
        <v>3.35</v>
      </c>
      <c r="C209" s="166"/>
      <c r="D209" s="52"/>
      <c r="E209" s="92"/>
      <c r="F209" s="87"/>
      <c r="G209" s="86"/>
      <c r="H209" s="87"/>
      <c r="I209" s="112">
        <f>B209*C209</f>
        <v>0</v>
      </c>
      <c r="J209" s="117"/>
    </row>
    <row r="210" spans="1:10" ht="12">
      <c r="A210" s="60" t="s">
        <v>372</v>
      </c>
      <c r="B210" s="40">
        <v>3.35</v>
      </c>
      <c r="C210" s="166"/>
      <c r="D210" s="52"/>
      <c r="E210" s="92"/>
      <c r="F210" s="87"/>
      <c r="G210" s="86"/>
      <c r="H210" s="87"/>
      <c r="I210" s="112">
        <f>B210*C210</f>
        <v>0</v>
      </c>
      <c r="J210" s="117"/>
    </row>
    <row r="211" spans="1:10" ht="15" customHeight="1">
      <c r="A211" s="39" t="s">
        <v>373</v>
      </c>
      <c r="B211" s="41">
        <v>94.65</v>
      </c>
      <c r="C211" s="167"/>
      <c r="D211" s="38"/>
      <c r="E211" s="86"/>
      <c r="F211" s="87"/>
      <c r="G211" s="87"/>
      <c r="H211" s="90"/>
      <c r="I211" s="112">
        <f>B211*C211</f>
        <v>0</v>
      </c>
      <c r="J211" s="119"/>
    </row>
    <row r="212" spans="1:10" s="90" customFormat="1" ht="12">
      <c r="A212" s="42" t="s">
        <v>559</v>
      </c>
      <c r="B212" s="66">
        <f>SUM(I199:I206,J202:J206)</f>
        <v>0</v>
      </c>
      <c r="C212" s="159">
        <f>SUM(C202:C211,G202:G206)</f>
        <v>0</v>
      </c>
      <c r="D212" s="85"/>
      <c r="E212" s="88"/>
      <c r="F212" s="89"/>
      <c r="G212" s="89"/>
      <c r="I212" s="112">
        <f>B212*C212</f>
        <v>0</v>
      </c>
      <c r="J212" s="119"/>
    </row>
    <row r="213" spans="1:10" ht="15" customHeight="1">
      <c r="A213" s="91" t="s">
        <v>375</v>
      </c>
      <c r="B213" s="88"/>
      <c r="C213" s="88"/>
      <c r="D213" s="88"/>
      <c r="E213" s="86"/>
      <c r="F213" s="87"/>
      <c r="G213" s="87"/>
      <c r="H213" s="90"/>
      <c r="I213" s="116"/>
      <c r="J213" s="98"/>
    </row>
    <row r="214" spans="1:8" ht="15" customHeight="1">
      <c r="A214" s="87"/>
      <c r="B214" s="86"/>
      <c r="C214" s="86"/>
      <c r="D214" s="86"/>
      <c r="E214" s="86"/>
      <c r="F214" s="87"/>
      <c r="G214" s="87"/>
      <c r="H214" s="90"/>
    </row>
    <row r="215" spans="1:8" ht="15" customHeight="1">
      <c r="A215" s="87"/>
      <c r="B215" s="86"/>
      <c r="C215" s="86"/>
      <c r="D215" s="86"/>
      <c r="E215" s="90"/>
      <c r="F215" s="90"/>
      <c r="G215" s="90"/>
      <c r="H215" s="90"/>
    </row>
    <row r="216" spans="1:8" ht="15" customHeight="1">
      <c r="A216" s="90"/>
      <c r="B216" s="90"/>
      <c r="C216" s="90"/>
      <c r="D216" s="90"/>
      <c r="E216" s="90"/>
      <c r="F216" s="90"/>
      <c r="G216" s="90"/>
      <c r="H216" s="90"/>
    </row>
    <row r="217" spans="1:8" ht="15" customHeight="1">
      <c r="A217" s="173" t="s">
        <v>359</v>
      </c>
      <c r="B217" s="174"/>
      <c r="C217" s="175"/>
      <c r="D217" s="85"/>
      <c r="E217" s="90"/>
      <c r="F217" s="90"/>
      <c r="G217" s="90"/>
      <c r="H217" s="90"/>
    </row>
    <row r="218" spans="1:8" ht="15" customHeight="1">
      <c r="A218" s="49" t="s">
        <v>555</v>
      </c>
      <c r="B218" s="70" t="s">
        <v>557</v>
      </c>
      <c r="C218" s="323" t="s">
        <v>560</v>
      </c>
      <c r="D218" s="324" t="s">
        <v>556</v>
      </c>
      <c r="E218" s="68" t="s">
        <v>558</v>
      </c>
      <c r="F218" s="68" t="s">
        <v>557</v>
      </c>
      <c r="G218" s="69" t="s">
        <v>560</v>
      </c>
      <c r="H218" s="473" t="s">
        <v>556</v>
      </c>
    </row>
    <row r="219" spans="1:10" ht="15" customHeight="1">
      <c r="A219" s="60" t="s">
        <v>131</v>
      </c>
      <c r="B219" s="325">
        <v>1.4789999999999999</v>
      </c>
      <c r="C219" s="326"/>
      <c r="D219" s="327" t="s">
        <v>86</v>
      </c>
      <c r="E219" s="60" t="s">
        <v>240</v>
      </c>
      <c r="F219" s="460">
        <v>1.5</v>
      </c>
      <c r="G219" s="348"/>
      <c r="H219" s="108" t="s">
        <v>241</v>
      </c>
      <c r="I219" s="116">
        <f aca="true" t="shared" si="16" ref="I219:I224">B219*C219</f>
        <v>0</v>
      </c>
      <c r="J219" s="116">
        <f aca="true" t="shared" si="17" ref="J219:J224">F219*G219</f>
        <v>0</v>
      </c>
    </row>
    <row r="220" spans="1:10" ht="15" customHeight="1">
      <c r="A220" s="60" t="s">
        <v>132</v>
      </c>
      <c r="B220" s="110">
        <v>68</v>
      </c>
      <c r="C220" s="329"/>
      <c r="D220" s="327"/>
      <c r="E220" s="60" t="s">
        <v>246</v>
      </c>
      <c r="F220" s="460">
        <v>69.5</v>
      </c>
      <c r="G220" s="336"/>
      <c r="H220" s="108" t="s">
        <v>241</v>
      </c>
      <c r="I220" s="116">
        <f t="shared" si="16"/>
        <v>0</v>
      </c>
      <c r="J220" s="116">
        <f t="shared" si="17"/>
        <v>0</v>
      </c>
    </row>
    <row r="221" spans="1:10" ht="15" customHeight="1">
      <c r="A221" s="60" t="s">
        <v>133</v>
      </c>
      <c r="B221" s="110">
        <v>89.9</v>
      </c>
      <c r="C221" s="329"/>
      <c r="D221" s="327"/>
      <c r="E221" s="60" t="s">
        <v>242</v>
      </c>
      <c r="F221" s="460">
        <v>92.1</v>
      </c>
      <c r="G221" s="336"/>
      <c r="H221" s="108" t="s">
        <v>241</v>
      </c>
      <c r="I221" s="116">
        <f t="shared" si="16"/>
        <v>0</v>
      </c>
      <c r="J221" s="116">
        <f t="shared" si="17"/>
        <v>0</v>
      </c>
    </row>
    <row r="222" spans="1:10" ht="15" customHeight="1">
      <c r="A222" s="60" t="s">
        <v>134</v>
      </c>
      <c r="B222" s="110">
        <v>135.6</v>
      </c>
      <c r="C222" s="329"/>
      <c r="D222" s="327"/>
      <c r="E222" s="60" t="s">
        <v>243</v>
      </c>
      <c r="F222" s="460">
        <v>138.9</v>
      </c>
      <c r="G222" s="336"/>
      <c r="H222" s="108" t="s">
        <v>241</v>
      </c>
      <c r="I222" s="116">
        <f t="shared" si="16"/>
        <v>0</v>
      </c>
      <c r="J222" s="116">
        <f t="shared" si="17"/>
        <v>0</v>
      </c>
    </row>
    <row r="223" spans="1:10" ht="15" customHeight="1">
      <c r="A223" s="60" t="s">
        <v>135</v>
      </c>
      <c r="B223" s="110">
        <v>269.3</v>
      </c>
      <c r="C223" s="329"/>
      <c r="D223" s="327"/>
      <c r="E223" s="60" t="s">
        <v>244</v>
      </c>
      <c r="F223" s="460">
        <v>273.4</v>
      </c>
      <c r="G223" s="336"/>
      <c r="H223" s="108" t="s">
        <v>241</v>
      </c>
      <c r="I223" s="116">
        <f t="shared" si="16"/>
        <v>0</v>
      </c>
      <c r="J223" s="116">
        <f t="shared" si="17"/>
        <v>0</v>
      </c>
    </row>
    <row r="224" spans="1:10" ht="15" customHeight="1">
      <c r="A224" s="60" t="s">
        <v>136</v>
      </c>
      <c r="B224" s="110">
        <v>294.8</v>
      </c>
      <c r="C224" s="329"/>
      <c r="D224" s="327"/>
      <c r="E224" s="60" t="s">
        <v>245</v>
      </c>
      <c r="F224" s="460">
        <v>298.9</v>
      </c>
      <c r="G224" s="336"/>
      <c r="H224" s="108" t="s">
        <v>241</v>
      </c>
      <c r="I224" s="116">
        <f t="shared" si="16"/>
        <v>0</v>
      </c>
      <c r="J224" s="116">
        <f t="shared" si="17"/>
        <v>0</v>
      </c>
    </row>
    <row r="225" spans="1:10" ht="15" customHeight="1">
      <c r="A225" s="61"/>
      <c r="B225" s="61"/>
      <c r="C225" s="37"/>
      <c r="D225" s="73"/>
      <c r="F225" s="108"/>
      <c r="H225" s="108"/>
      <c r="I225" s="116"/>
      <c r="J225" s="116"/>
    </row>
    <row r="226" spans="1:10" ht="15" customHeight="1">
      <c r="A226" s="60" t="s">
        <v>137</v>
      </c>
      <c r="B226" s="328">
        <v>1.42</v>
      </c>
      <c r="C226" s="37"/>
      <c r="D226" s="73" t="s">
        <v>186</v>
      </c>
      <c r="E226" s="32" t="s">
        <v>13</v>
      </c>
      <c r="F226" s="328">
        <v>1.4</v>
      </c>
      <c r="G226" s="329"/>
      <c r="H226" s="474" t="s">
        <v>186</v>
      </c>
      <c r="I226" s="116">
        <f aca="true" t="shared" si="18" ref="I226:I231">B226*C226</f>
        <v>0</v>
      </c>
      <c r="J226" s="116">
        <f aca="true" t="shared" si="19" ref="J226:J231">F226*G226</f>
        <v>0</v>
      </c>
    </row>
    <row r="227" spans="1:10" ht="15" customHeight="1">
      <c r="A227" s="60" t="s">
        <v>138</v>
      </c>
      <c r="B227" s="110">
        <v>64.8</v>
      </c>
      <c r="C227" s="71"/>
      <c r="D227" s="73" t="s">
        <v>186</v>
      </c>
      <c r="E227" s="32" t="s">
        <v>2</v>
      </c>
      <c r="F227" s="40">
        <v>66.6</v>
      </c>
      <c r="G227" s="52"/>
      <c r="H227" s="330" t="s">
        <v>186</v>
      </c>
      <c r="I227" s="116">
        <f t="shared" si="18"/>
        <v>0</v>
      </c>
      <c r="J227" s="116">
        <f t="shared" si="19"/>
        <v>0</v>
      </c>
    </row>
    <row r="228" spans="1:10" ht="15" customHeight="1">
      <c r="A228" s="60" t="s">
        <v>562</v>
      </c>
      <c r="B228" s="110">
        <v>84.8</v>
      </c>
      <c r="C228" s="37"/>
      <c r="D228" s="73" t="s">
        <v>186</v>
      </c>
      <c r="E228" s="32" t="s">
        <v>3</v>
      </c>
      <c r="F228" s="40">
        <v>88.2</v>
      </c>
      <c r="G228" s="52"/>
      <c r="H228" s="330" t="s">
        <v>186</v>
      </c>
      <c r="I228" s="116">
        <f t="shared" si="18"/>
        <v>0</v>
      </c>
      <c r="J228" s="116">
        <f t="shared" si="19"/>
        <v>0</v>
      </c>
    </row>
    <row r="229" spans="1:10" ht="15" customHeight="1">
      <c r="A229" s="60" t="s">
        <v>563</v>
      </c>
      <c r="B229" s="110">
        <v>128.5</v>
      </c>
      <c r="C229" s="37"/>
      <c r="D229" s="73" t="s">
        <v>186</v>
      </c>
      <c r="E229" s="32" t="s">
        <v>4</v>
      </c>
      <c r="F229" s="331">
        <v>133.1</v>
      </c>
      <c r="G229" s="332"/>
      <c r="H229" s="330" t="s">
        <v>186</v>
      </c>
      <c r="I229" s="116">
        <f t="shared" si="18"/>
        <v>0</v>
      </c>
      <c r="J229" s="116">
        <f t="shared" si="19"/>
        <v>0</v>
      </c>
    </row>
    <row r="230" spans="1:10" ht="15" customHeight="1">
      <c r="A230" s="60" t="s">
        <v>564</v>
      </c>
      <c r="B230" s="110">
        <v>251.9</v>
      </c>
      <c r="C230" s="37"/>
      <c r="D230" s="73" t="s">
        <v>186</v>
      </c>
      <c r="E230" s="32" t="s">
        <v>5</v>
      </c>
      <c r="F230" s="331">
        <v>259.1</v>
      </c>
      <c r="G230" s="332"/>
      <c r="H230" s="330" t="s">
        <v>186</v>
      </c>
      <c r="I230" s="116">
        <f t="shared" si="18"/>
        <v>0</v>
      </c>
      <c r="J230" s="116">
        <f t="shared" si="19"/>
        <v>0</v>
      </c>
    </row>
    <row r="231" spans="1:10" ht="15" customHeight="1">
      <c r="A231" s="60" t="s">
        <v>565</v>
      </c>
      <c r="B231" s="110">
        <v>275.3</v>
      </c>
      <c r="C231" s="37"/>
      <c r="D231" s="73" t="s">
        <v>186</v>
      </c>
      <c r="E231" s="32" t="s">
        <v>6</v>
      </c>
      <c r="F231" s="331">
        <v>280.5</v>
      </c>
      <c r="G231" s="332"/>
      <c r="H231" s="330" t="s">
        <v>186</v>
      </c>
      <c r="I231" s="116">
        <f t="shared" si="18"/>
        <v>0</v>
      </c>
      <c r="J231" s="116">
        <f t="shared" si="19"/>
        <v>0</v>
      </c>
    </row>
    <row r="232" spans="1:10" ht="15" customHeight="1">
      <c r="A232" s="60"/>
      <c r="B232" s="110"/>
      <c r="C232" s="37"/>
      <c r="D232" s="73"/>
      <c r="E232" s="32"/>
      <c r="G232" s="332"/>
      <c r="H232" s="330"/>
      <c r="I232" s="116"/>
      <c r="J232" s="116"/>
    </row>
    <row r="233" spans="1:10" ht="15" customHeight="1">
      <c r="A233" s="60" t="s">
        <v>118</v>
      </c>
      <c r="B233" s="328">
        <v>1.56</v>
      </c>
      <c r="C233" s="37"/>
      <c r="D233" s="73" t="s">
        <v>87</v>
      </c>
      <c r="E233" s="60" t="s">
        <v>7</v>
      </c>
      <c r="F233" s="331">
        <v>1.63</v>
      </c>
      <c r="G233" s="332"/>
      <c r="H233" s="528" t="s">
        <v>14</v>
      </c>
      <c r="I233" s="116">
        <f aca="true" t="shared" si="20" ref="I233:I238">B233*C233</f>
        <v>0</v>
      </c>
      <c r="J233" s="116">
        <f aca="true" t="shared" si="21" ref="J233:J238">F233*G233</f>
        <v>0</v>
      </c>
    </row>
    <row r="234" spans="1:10" ht="15" customHeight="1">
      <c r="A234" s="60" t="s">
        <v>1</v>
      </c>
      <c r="B234" s="110">
        <v>71.8</v>
      </c>
      <c r="C234" s="37"/>
      <c r="D234" s="73"/>
      <c r="E234" s="32" t="s">
        <v>8</v>
      </c>
      <c r="F234" s="333">
        <v>74.85</v>
      </c>
      <c r="G234" s="332"/>
      <c r="H234" s="330"/>
      <c r="I234" s="116">
        <f t="shared" si="20"/>
        <v>0</v>
      </c>
      <c r="J234" s="116">
        <f t="shared" si="21"/>
        <v>0</v>
      </c>
    </row>
    <row r="235" spans="1:10" ht="15" customHeight="1">
      <c r="A235" s="60" t="s">
        <v>119</v>
      </c>
      <c r="B235" s="110">
        <v>95.2</v>
      </c>
      <c r="C235" s="37"/>
      <c r="D235" s="73"/>
      <c r="E235" s="32" t="s">
        <v>9</v>
      </c>
      <c r="F235" s="331">
        <v>99.25</v>
      </c>
      <c r="G235" s="332"/>
      <c r="H235" s="330"/>
      <c r="I235" s="116">
        <f t="shared" si="20"/>
        <v>0</v>
      </c>
      <c r="J235" s="116">
        <f t="shared" si="21"/>
        <v>0</v>
      </c>
    </row>
    <row r="236" spans="1:10" ht="15" customHeight="1">
      <c r="A236" s="60" t="s">
        <v>120</v>
      </c>
      <c r="B236" s="110">
        <v>143.5</v>
      </c>
      <c r="C236" s="37"/>
      <c r="D236" s="73"/>
      <c r="E236" s="32" t="s">
        <v>10</v>
      </c>
      <c r="F236" s="331">
        <v>149.7</v>
      </c>
      <c r="G236" s="332"/>
      <c r="H236" s="330"/>
      <c r="I236" s="116">
        <f t="shared" si="20"/>
        <v>0</v>
      </c>
      <c r="J236" s="116">
        <f t="shared" si="21"/>
        <v>0</v>
      </c>
    </row>
    <row r="237" spans="1:10" ht="15" customHeight="1">
      <c r="A237" s="60" t="s">
        <v>121</v>
      </c>
      <c r="B237" s="110">
        <v>282.6</v>
      </c>
      <c r="C237" s="37"/>
      <c r="D237" s="73"/>
      <c r="E237" s="32" t="s">
        <v>11</v>
      </c>
      <c r="F237" s="331">
        <v>291</v>
      </c>
      <c r="G237" s="332"/>
      <c r="H237" s="330"/>
      <c r="I237" s="116">
        <f t="shared" si="20"/>
        <v>0</v>
      </c>
      <c r="J237" s="116">
        <f t="shared" si="21"/>
        <v>0</v>
      </c>
    </row>
    <row r="238" spans="1:10" ht="15" customHeight="1">
      <c r="A238" s="60" t="s">
        <v>122</v>
      </c>
      <c r="B238" s="110">
        <v>305.8</v>
      </c>
      <c r="C238" s="37"/>
      <c r="D238" s="73"/>
      <c r="E238" s="32" t="s">
        <v>12</v>
      </c>
      <c r="F238" s="331">
        <v>319</v>
      </c>
      <c r="G238" s="332"/>
      <c r="H238" s="330"/>
      <c r="I238" s="116">
        <f t="shared" si="20"/>
        <v>0</v>
      </c>
      <c r="J238" s="116">
        <f t="shared" si="21"/>
        <v>0</v>
      </c>
    </row>
    <row r="239" spans="1:10" ht="15" customHeight="1">
      <c r="A239" s="61"/>
      <c r="B239" s="61"/>
      <c r="C239" s="37"/>
      <c r="D239" s="73"/>
      <c r="E239" s="32"/>
      <c r="F239" s="331"/>
      <c r="G239" s="332"/>
      <c r="H239" s="330"/>
      <c r="I239" s="116"/>
      <c r="J239" s="116"/>
    </row>
    <row r="240" spans="1:10" ht="15" customHeight="1">
      <c r="A240" s="60" t="s">
        <v>139</v>
      </c>
      <c r="B240" s="328">
        <v>1.5402</v>
      </c>
      <c r="C240" s="37"/>
      <c r="D240" s="73" t="s">
        <v>186</v>
      </c>
      <c r="E240" s="60" t="s">
        <v>117</v>
      </c>
      <c r="F240" s="333">
        <v>1.54</v>
      </c>
      <c r="G240" s="334"/>
      <c r="H240" s="330" t="s">
        <v>186</v>
      </c>
      <c r="I240" s="116">
        <f aca="true" t="shared" si="22" ref="I240:I245">B240*C240</f>
        <v>0</v>
      </c>
      <c r="J240" s="116">
        <f aca="true" t="shared" si="23" ref="J240:J245">F240*G240</f>
        <v>0</v>
      </c>
    </row>
    <row r="241" spans="1:10" ht="15" customHeight="1">
      <c r="A241" s="60" t="s">
        <v>207</v>
      </c>
      <c r="B241" s="110">
        <v>70.8492</v>
      </c>
      <c r="C241" s="37"/>
      <c r="D241" s="73" t="s">
        <v>186</v>
      </c>
      <c r="E241" s="32" t="s">
        <v>15</v>
      </c>
      <c r="F241" s="40">
        <v>70.4</v>
      </c>
      <c r="G241" s="52"/>
      <c r="H241" s="330" t="s">
        <v>186</v>
      </c>
      <c r="I241" s="116">
        <f t="shared" si="22"/>
        <v>0</v>
      </c>
      <c r="J241" s="116">
        <f t="shared" si="23"/>
        <v>0</v>
      </c>
    </row>
    <row r="242" spans="1:10" ht="15" customHeight="1">
      <c r="A242" s="60" t="s">
        <v>208</v>
      </c>
      <c r="B242" s="110">
        <v>93.9522</v>
      </c>
      <c r="C242" s="71"/>
      <c r="D242" s="73" t="s">
        <v>186</v>
      </c>
      <c r="E242" s="32" t="s">
        <v>107</v>
      </c>
      <c r="F242" s="40">
        <v>93.35</v>
      </c>
      <c r="G242" s="52"/>
      <c r="H242" s="78" t="s">
        <v>186</v>
      </c>
      <c r="I242" s="116">
        <f t="shared" si="22"/>
        <v>0</v>
      </c>
      <c r="J242" s="116">
        <f t="shared" si="23"/>
        <v>0</v>
      </c>
    </row>
    <row r="243" spans="1:10" ht="15" customHeight="1">
      <c r="A243" s="60" t="s">
        <v>209</v>
      </c>
      <c r="B243" s="110">
        <v>141.6984</v>
      </c>
      <c r="C243" s="37"/>
      <c r="D243" s="73" t="s">
        <v>186</v>
      </c>
      <c r="E243" s="32" t="s">
        <v>108</v>
      </c>
      <c r="F243" s="40">
        <v>140.3</v>
      </c>
      <c r="G243" s="52"/>
      <c r="H243" s="78" t="s">
        <v>186</v>
      </c>
      <c r="I243" s="116">
        <f t="shared" si="22"/>
        <v>0</v>
      </c>
      <c r="J243" s="116">
        <f t="shared" si="23"/>
        <v>0</v>
      </c>
    </row>
    <row r="244" spans="1:10" ht="15" customHeight="1">
      <c r="A244" s="60" t="s">
        <v>52</v>
      </c>
      <c r="B244" s="110">
        <v>280.5</v>
      </c>
      <c r="C244" s="37"/>
      <c r="D244" s="73" t="s">
        <v>186</v>
      </c>
      <c r="E244" s="32" t="s">
        <v>109</v>
      </c>
      <c r="F244" s="40">
        <v>279</v>
      </c>
      <c r="G244" s="52"/>
      <c r="H244" s="78" t="s">
        <v>186</v>
      </c>
      <c r="I244" s="116">
        <f t="shared" si="22"/>
        <v>0</v>
      </c>
      <c r="J244" s="116">
        <f t="shared" si="23"/>
        <v>0</v>
      </c>
    </row>
    <row r="245" spans="1:10" ht="15" customHeight="1">
      <c r="A245" s="60" t="s">
        <v>53</v>
      </c>
      <c r="B245" s="110">
        <v>307</v>
      </c>
      <c r="C245" s="37"/>
      <c r="D245" s="73" t="s">
        <v>186</v>
      </c>
      <c r="E245" s="32" t="s">
        <v>110</v>
      </c>
      <c r="F245" s="40">
        <v>301.8</v>
      </c>
      <c r="G245" s="52"/>
      <c r="H245" s="330" t="s">
        <v>186</v>
      </c>
      <c r="I245" s="116">
        <f t="shared" si="22"/>
        <v>0</v>
      </c>
      <c r="J245" s="116">
        <f t="shared" si="23"/>
        <v>0</v>
      </c>
    </row>
    <row r="246" spans="1:10" ht="15" customHeight="1">
      <c r="A246" s="61"/>
      <c r="B246" s="61"/>
      <c r="C246" s="37"/>
      <c r="D246" s="335"/>
      <c r="E246" s="32"/>
      <c r="F246" s="40"/>
      <c r="G246" s="52"/>
      <c r="H246" s="330"/>
      <c r="I246" s="116"/>
      <c r="J246" s="116"/>
    </row>
    <row r="247" spans="1:10" ht="15" customHeight="1">
      <c r="A247" s="60" t="s">
        <v>140</v>
      </c>
      <c r="B247" s="328">
        <v>1.6727999999999998</v>
      </c>
      <c r="C247" s="37"/>
      <c r="D247" s="73" t="s">
        <v>87</v>
      </c>
      <c r="E247" s="32" t="s">
        <v>111</v>
      </c>
      <c r="F247" s="40">
        <v>1.73</v>
      </c>
      <c r="G247" s="52"/>
      <c r="H247" s="528" t="s">
        <v>14</v>
      </c>
      <c r="I247" s="116">
        <f aca="true" t="shared" si="24" ref="I247:I252">B247*C247</f>
        <v>0</v>
      </c>
      <c r="J247" s="116">
        <f aca="true" t="shared" si="25" ref="J247:J252">F247*G247</f>
        <v>0</v>
      </c>
    </row>
    <row r="248" spans="1:10" ht="15" customHeight="1">
      <c r="A248" s="60" t="s">
        <v>566</v>
      </c>
      <c r="B248" s="110">
        <v>76.8</v>
      </c>
      <c r="C248" s="37"/>
      <c r="D248" s="73"/>
      <c r="E248" s="32" t="s">
        <v>112</v>
      </c>
      <c r="F248" s="40">
        <v>79.6</v>
      </c>
      <c r="G248" s="52"/>
      <c r="H248" s="330"/>
      <c r="I248" s="116">
        <f t="shared" si="24"/>
        <v>0</v>
      </c>
      <c r="J248" s="116">
        <f t="shared" si="25"/>
        <v>0</v>
      </c>
    </row>
    <row r="249" spans="1:10" ht="15" customHeight="1">
      <c r="A249" s="60" t="s">
        <v>567</v>
      </c>
      <c r="B249" s="110">
        <v>101.5</v>
      </c>
      <c r="C249" s="37"/>
      <c r="D249" s="73"/>
      <c r="E249" s="32" t="s">
        <v>113</v>
      </c>
      <c r="F249" s="40">
        <v>105.6</v>
      </c>
      <c r="G249" s="52"/>
      <c r="H249" s="330"/>
      <c r="I249" s="116">
        <f t="shared" si="24"/>
        <v>0</v>
      </c>
      <c r="J249" s="116">
        <f t="shared" si="25"/>
        <v>0</v>
      </c>
    </row>
    <row r="250" spans="1:10" ht="15" customHeight="1">
      <c r="A250" s="60" t="s">
        <v>568</v>
      </c>
      <c r="B250" s="110">
        <v>153.5</v>
      </c>
      <c r="C250" s="37"/>
      <c r="D250" s="73"/>
      <c r="E250" s="32" t="s">
        <v>114</v>
      </c>
      <c r="F250" s="40">
        <v>159.15</v>
      </c>
      <c r="G250" s="52"/>
      <c r="H250" s="330"/>
      <c r="I250" s="116">
        <f t="shared" si="24"/>
        <v>0</v>
      </c>
      <c r="J250" s="116">
        <f t="shared" si="25"/>
        <v>0</v>
      </c>
    </row>
    <row r="251" spans="1:10" ht="15" customHeight="1">
      <c r="A251" s="60" t="s">
        <v>569</v>
      </c>
      <c r="B251" s="110">
        <v>302.2</v>
      </c>
      <c r="C251" s="37"/>
      <c r="D251" s="73"/>
      <c r="E251" s="32" t="s">
        <v>115</v>
      </c>
      <c r="F251" s="40">
        <v>316.6</v>
      </c>
      <c r="G251" s="52"/>
      <c r="H251" s="330"/>
      <c r="I251" s="116">
        <f t="shared" si="24"/>
        <v>0</v>
      </c>
      <c r="J251" s="116">
        <f t="shared" si="25"/>
        <v>0</v>
      </c>
    </row>
    <row r="252" spans="1:10" ht="15" customHeight="1">
      <c r="A252" s="60" t="s">
        <v>570</v>
      </c>
      <c r="B252" s="110">
        <v>329.5</v>
      </c>
      <c r="C252" s="37"/>
      <c r="D252" s="73"/>
      <c r="E252" s="32" t="s">
        <v>116</v>
      </c>
      <c r="F252" s="40">
        <v>346</v>
      </c>
      <c r="G252" s="52"/>
      <c r="H252" s="330"/>
      <c r="I252" s="116">
        <f t="shared" si="24"/>
        <v>0</v>
      </c>
      <c r="J252" s="116">
        <f t="shared" si="25"/>
        <v>0</v>
      </c>
    </row>
    <row r="253" spans="1:10" ht="15" customHeight="1">
      <c r="A253" s="61"/>
      <c r="B253" s="61"/>
      <c r="C253" s="37"/>
      <c r="D253" s="73"/>
      <c r="E253" s="108"/>
      <c r="F253" s="109"/>
      <c r="G253" s="336"/>
      <c r="H253" s="337"/>
      <c r="I253" s="116"/>
      <c r="J253" s="116"/>
    </row>
    <row r="254" spans="1:10" ht="15" customHeight="1">
      <c r="A254" s="60" t="s">
        <v>141</v>
      </c>
      <c r="B254" s="110">
        <v>1.7238</v>
      </c>
      <c r="C254" s="37"/>
      <c r="D254" s="73" t="s">
        <v>186</v>
      </c>
      <c r="E254" s="32" t="s">
        <v>42</v>
      </c>
      <c r="F254" s="40">
        <v>1.74</v>
      </c>
      <c r="G254" s="222"/>
      <c r="H254" s="330" t="s">
        <v>186</v>
      </c>
      <c r="I254" s="116">
        <f aca="true" t="shared" si="26" ref="I254:I259">B254*C254</f>
        <v>0</v>
      </c>
      <c r="J254" s="116">
        <f aca="true" t="shared" si="27" ref="J254:J259">F254*G254</f>
        <v>0</v>
      </c>
    </row>
    <row r="255" spans="1:10" ht="15" customHeight="1">
      <c r="A255" s="60" t="s">
        <v>202</v>
      </c>
      <c r="B255" s="110">
        <v>79.6</v>
      </c>
      <c r="C255" s="37"/>
      <c r="D255" s="73" t="s">
        <v>186</v>
      </c>
      <c r="E255" s="32" t="s">
        <v>123</v>
      </c>
      <c r="F255" s="40">
        <v>80.2</v>
      </c>
      <c r="G255" s="52"/>
      <c r="H255" s="330" t="s">
        <v>186</v>
      </c>
      <c r="I255" s="116">
        <f t="shared" si="26"/>
        <v>0</v>
      </c>
      <c r="J255" s="116">
        <f t="shared" si="27"/>
        <v>0</v>
      </c>
    </row>
    <row r="256" spans="1:10" ht="15" customHeight="1">
      <c r="A256" s="60" t="s">
        <v>203</v>
      </c>
      <c r="B256" s="110">
        <v>105.1</v>
      </c>
      <c r="C256" s="37"/>
      <c r="D256" s="73" t="s">
        <v>186</v>
      </c>
      <c r="E256" s="32" t="s">
        <v>124</v>
      </c>
      <c r="F256" s="40">
        <v>106.1</v>
      </c>
      <c r="G256" s="52"/>
      <c r="H256" s="330" t="s">
        <v>186</v>
      </c>
      <c r="I256" s="116">
        <f t="shared" si="26"/>
        <v>0</v>
      </c>
      <c r="J256" s="116">
        <f t="shared" si="27"/>
        <v>0</v>
      </c>
    </row>
    <row r="257" spans="1:10" ht="15" customHeight="1">
      <c r="A257" s="60" t="s">
        <v>204</v>
      </c>
      <c r="B257" s="110">
        <v>159.1</v>
      </c>
      <c r="C257" s="71"/>
      <c r="D257" s="73" t="s">
        <v>186</v>
      </c>
      <c r="E257" s="32" t="s">
        <v>33</v>
      </c>
      <c r="F257" s="40">
        <v>160.4</v>
      </c>
      <c r="G257" s="52"/>
      <c r="H257" s="330" t="s">
        <v>186</v>
      </c>
      <c r="I257" s="116">
        <f t="shared" si="26"/>
        <v>0</v>
      </c>
      <c r="J257" s="116">
        <f t="shared" si="27"/>
        <v>0</v>
      </c>
    </row>
    <row r="258" spans="1:10" ht="15" customHeight="1">
      <c r="A258" s="60" t="s">
        <v>205</v>
      </c>
      <c r="B258" s="110">
        <v>312.9</v>
      </c>
      <c r="C258" s="37"/>
      <c r="D258" s="73" t="s">
        <v>186</v>
      </c>
      <c r="E258" s="32" t="s">
        <v>34</v>
      </c>
      <c r="F258" s="40">
        <v>316</v>
      </c>
      <c r="G258" s="52"/>
      <c r="H258" s="78" t="s">
        <v>186</v>
      </c>
      <c r="I258" s="116">
        <f t="shared" si="26"/>
        <v>0</v>
      </c>
      <c r="J258" s="116">
        <f t="shared" si="27"/>
        <v>0</v>
      </c>
    </row>
    <row r="259" spans="1:10" ht="15" customHeight="1">
      <c r="A259" s="60" t="s">
        <v>206</v>
      </c>
      <c r="B259" s="110">
        <v>343.7</v>
      </c>
      <c r="C259" s="37"/>
      <c r="D259" s="73" t="s">
        <v>186</v>
      </c>
      <c r="E259" s="32" t="s">
        <v>35</v>
      </c>
      <c r="F259" s="40">
        <v>344.8</v>
      </c>
      <c r="G259" s="52"/>
      <c r="H259" s="78" t="s">
        <v>186</v>
      </c>
      <c r="I259" s="116">
        <f t="shared" si="26"/>
        <v>0</v>
      </c>
      <c r="J259" s="116">
        <f t="shared" si="27"/>
        <v>0</v>
      </c>
    </row>
    <row r="260" spans="1:10" ht="15" customHeight="1">
      <c r="A260" s="60"/>
      <c r="B260" s="110"/>
      <c r="C260" s="37"/>
      <c r="D260" s="73"/>
      <c r="E260" s="32"/>
      <c r="F260" s="40"/>
      <c r="G260" s="52"/>
      <c r="H260" s="78"/>
      <c r="I260" s="116"/>
      <c r="J260" s="116"/>
    </row>
    <row r="261" spans="1:10" ht="15" customHeight="1">
      <c r="A261" s="60" t="s">
        <v>79</v>
      </c>
      <c r="B261" s="110">
        <v>2.04</v>
      </c>
      <c r="C261" s="37"/>
      <c r="D261" s="73" t="s">
        <v>87</v>
      </c>
      <c r="E261" s="32" t="s">
        <v>36</v>
      </c>
      <c r="F261" s="40">
        <v>2.04</v>
      </c>
      <c r="G261" s="52"/>
      <c r="H261" s="528" t="s">
        <v>14</v>
      </c>
      <c r="I261" s="116">
        <f aca="true" t="shared" si="28" ref="I261:I266">B261*C261</f>
        <v>0</v>
      </c>
      <c r="J261" s="116">
        <f aca="true" t="shared" si="29" ref="J261:J268">F261*G261</f>
        <v>0</v>
      </c>
    </row>
    <row r="262" spans="1:10" ht="15" customHeight="1">
      <c r="A262" s="60" t="s">
        <v>74</v>
      </c>
      <c r="B262" s="110">
        <v>93.3</v>
      </c>
      <c r="C262" s="37"/>
      <c r="D262" s="73"/>
      <c r="E262" s="32" t="s">
        <v>37</v>
      </c>
      <c r="F262" s="40">
        <v>93.2</v>
      </c>
      <c r="G262" s="52"/>
      <c r="H262" s="330"/>
      <c r="I262" s="116">
        <f t="shared" si="28"/>
        <v>0</v>
      </c>
      <c r="J262" s="116">
        <f t="shared" si="29"/>
        <v>0</v>
      </c>
    </row>
    <row r="263" spans="1:10" ht="15" customHeight="1">
      <c r="A263" s="60" t="s">
        <v>75</v>
      </c>
      <c r="B263" s="110">
        <v>123.4</v>
      </c>
      <c r="C263" s="37"/>
      <c r="D263" s="73"/>
      <c r="E263" s="32" t="s">
        <v>38</v>
      </c>
      <c r="F263" s="40">
        <v>123.6</v>
      </c>
      <c r="G263" s="52"/>
      <c r="H263" s="330"/>
      <c r="I263" s="116">
        <f t="shared" si="28"/>
        <v>0</v>
      </c>
      <c r="J263" s="116">
        <f t="shared" si="29"/>
        <v>0</v>
      </c>
    </row>
    <row r="264" spans="1:10" ht="15" customHeight="1">
      <c r="A264" s="60" t="s">
        <v>76</v>
      </c>
      <c r="B264" s="110">
        <v>186.7</v>
      </c>
      <c r="C264" s="37"/>
      <c r="D264" s="73"/>
      <c r="E264" s="32" t="s">
        <v>39</v>
      </c>
      <c r="F264" s="40">
        <v>186.4</v>
      </c>
      <c r="G264" s="52"/>
      <c r="H264" s="330"/>
      <c r="I264" s="116">
        <f t="shared" si="28"/>
        <v>0</v>
      </c>
      <c r="J264" s="116">
        <f t="shared" si="29"/>
        <v>0</v>
      </c>
    </row>
    <row r="265" spans="1:10" ht="15" customHeight="1">
      <c r="A265" s="60" t="s">
        <v>77</v>
      </c>
      <c r="B265" s="110">
        <v>365.9</v>
      </c>
      <c r="C265" s="37"/>
      <c r="D265" s="73"/>
      <c r="E265" s="32" t="s">
        <v>40</v>
      </c>
      <c r="F265" s="40">
        <v>370.8</v>
      </c>
      <c r="G265" s="52"/>
      <c r="H265" s="330"/>
      <c r="I265" s="116">
        <f t="shared" si="28"/>
        <v>0</v>
      </c>
      <c r="J265" s="116">
        <f t="shared" si="29"/>
        <v>0</v>
      </c>
    </row>
    <row r="266" spans="1:10" ht="15" customHeight="1">
      <c r="A266" s="60" t="s">
        <v>78</v>
      </c>
      <c r="B266" s="110">
        <v>399.8</v>
      </c>
      <c r="C266" s="37"/>
      <c r="D266" s="73"/>
      <c r="E266" s="32" t="s">
        <v>41</v>
      </c>
      <c r="F266" s="40">
        <v>405.2</v>
      </c>
      <c r="G266" s="52"/>
      <c r="H266" s="330"/>
      <c r="I266" s="116">
        <f t="shared" si="28"/>
        <v>0</v>
      </c>
      <c r="J266" s="116">
        <f t="shared" si="29"/>
        <v>0</v>
      </c>
    </row>
    <row r="267" spans="1:10" ht="15" customHeight="1">
      <c r="A267" s="61"/>
      <c r="B267" s="61"/>
      <c r="C267" s="37"/>
      <c r="D267" s="73"/>
      <c r="E267" s="61"/>
      <c r="F267" s="111"/>
      <c r="G267" s="61"/>
      <c r="H267" s="338"/>
      <c r="I267" s="116"/>
      <c r="J267" s="116"/>
    </row>
    <row r="268" spans="1:10" ht="15" customHeight="1">
      <c r="A268" s="60" t="s">
        <v>142</v>
      </c>
      <c r="B268" s="339">
        <v>2.295</v>
      </c>
      <c r="C268" s="37"/>
      <c r="D268" s="73" t="s">
        <v>186</v>
      </c>
      <c r="E268" s="32" t="s">
        <v>156</v>
      </c>
      <c r="F268" s="40">
        <v>2.3255999999999997</v>
      </c>
      <c r="G268" s="222"/>
      <c r="H268" s="78" t="s">
        <v>186</v>
      </c>
      <c r="I268" s="116">
        <f aca="true" t="shared" si="30" ref="I268:I273">B268*C268</f>
        <v>0</v>
      </c>
      <c r="J268" s="116">
        <f t="shared" si="29"/>
        <v>0</v>
      </c>
    </row>
    <row r="269" spans="1:10" ht="15" customHeight="1">
      <c r="A269" s="60" t="s">
        <v>201</v>
      </c>
      <c r="B269" s="110">
        <v>105.6</v>
      </c>
      <c r="C269" s="37"/>
      <c r="D269" s="73" t="s">
        <v>186</v>
      </c>
      <c r="E269" s="32" t="s">
        <v>49</v>
      </c>
      <c r="F269" s="40">
        <v>107</v>
      </c>
      <c r="G269" s="52"/>
      <c r="H269" s="78" t="s">
        <v>186</v>
      </c>
      <c r="I269" s="116">
        <f t="shared" si="30"/>
        <v>0</v>
      </c>
      <c r="J269" s="116">
        <f>F268*G269</f>
        <v>0</v>
      </c>
    </row>
    <row r="270" spans="1:10" ht="15" customHeight="1">
      <c r="A270" s="60" t="s">
        <v>197</v>
      </c>
      <c r="B270" s="110">
        <v>140</v>
      </c>
      <c r="C270" s="37"/>
      <c r="D270" s="73" t="s">
        <v>186</v>
      </c>
      <c r="E270" s="32" t="s">
        <v>50</v>
      </c>
      <c r="F270" s="40">
        <v>141.8</v>
      </c>
      <c r="G270" s="52"/>
      <c r="H270" s="78" t="s">
        <v>186</v>
      </c>
      <c r="I270" s="116">
        <f t="shared" si="30"/>
        <v>0</v>
      </c>
      <c r="J270" s="116">
        <f>F269*G270</f>
        <v>0</v>
      </c>
    </row>
    <row r="271" spans="1:10" ht="15" customHeight="1">
      <c r="A271" s="60" t="s">
        <v>198</v>
      </c>
      <c r="B271" s="110">
        <v>209.3</v>
      </c>
      <c r="C271" s="37"/>
      <c r="D271" s="73" t="s">
        <v>186</v>
      </c>
      <c r="E271" s="32" t="s">
        <v>51</v>
      </c>
      <c r="F271" s="40">
        <v>213.9</v>
      </c>
      <c r="G271" s="52"/>
      <c r="H271" s="78" t="s">
        <v>186</v>
      </c>
      <c r="I271" s="116">
        <f t="shared" si="30"/>
        <v>0</v>
      </c>
      <c r="J271" s="116">
        <f>F270*G271</f>
        <v>0</v>
      </c>
    </row>
    <row r="272" spans="1:10" ht="15" customHeight="1">
      <c r="A272" s="60" t="s">
        <v>199</v>
      </c>
      <c r="B272" s="110">
        <v>411.1</v>
      </c>
      <c r="C272" s="71"/>
      <c r="D272" s="73" t="s">
        <v>186</v>
      </c>
      <c r="E272" s="32" t="s">
        <v>148</v>
      </c>
      <c r="F272" s="40">
        <v>421.3</v>
      </c>
      <c r="G272" s="52"/>
      <c r="H272" s="78" t="s">
        <v>186</v>
      </c>
      <c r="I272" s="116">
        <f t="shared" si="30"/>
        <v>0</v>
      </c>
      <c r="J272" s="116">
        <f>F271*G272</f>
        <v>0</v>
      </c>
    </row>
    <row r="273" spans="1:10" ht="15" customHeight="1">
      <c r="A273" s="60" t="s">
        <v>200</v>
      </c>
      <c r="B273" s="110">
        <v>446.8</v>
      </c>
      <c r="C273" s="110"/>
      <c r="D273" s="73" t="s">
        <v>186</v>
      </c>
      <c r="E273" s="32" t="s">
        <v>149</v>
      </c>
      <c r="F273" s="40">
        <v>460</v>
      </c>
      <c r="G273" s="52"/>
      <c r="H273" s="78" t="s">
        <v>186</v>
      </c>
      <c r="I273" s="116">
        <f t="shared" si="30"/>
        <v>0</v>
      </c>
      <c r="J273" s="116">
        <f>F272*G273</f>
        <v>0</v>
      </c>
    </row>
    <row r="274" spans="1:10" ht="15" customHeight="1">
      <c r="A274" s="60"/>
      <c r="B274" s="110"/>
      <c r="C274" s="37"/>
      <c r="D274" s="342"/>
      <c r="E274" s="428"/>
      <c r="F274" s="339"/>
      <c r="G274" s="52"/>
      <c r="H274" s="78"/>
      <c r="I274" s="116"/>
      <c r="J274" s="116"/>
    </row>
    <row r="275" spans="1:10" ht="15" customHeight="1">
      <c r="A275" s="60" t="s">
        <v>80</v>
      </c>
      <c r="B275" s="110">
        <v>2.499</v>
      </c>
      <c r="C275" s="37"/>
      <c r="D275" s="529" t="s">
        <v>48</v>
      </c>
      <c r="E275" s="428" t="s">
        <v>150</v>
      </c>
      <c r="F275" s="331">
        <v>2.5296</v>
      </c>
      <c r="G275" s="332"/>
      <c r="H275" s="528" t="s">
        <v>48</v>
      </c>
      <c r="I275" s="116">
        <f aca="true" t="shared" si="31" ref="I275:I280">B275*C275</f>
        <v>0</v>
      </c>
      <c r="J275" s="116">
        <f aca="true" t="shared" si="32" ref="J275:J280">F274*G275</f>
        <v>0</v>
      </c>
    </row>
    <row r="276" spans="1:10" ht="15" customHeight="1">
      <c r="A276" s="60" t="s">
        <v>43</v>
      </c>
      <c r="B276" s="110">
        <v>114.4</v>
      </c>
      <c r="C276" s="37"/>
      <c r="D276" s="73"/>
      <c r="E276" s="32" t="s">
        <v>151</v>
      </c>
      <c r="F276" s="331">
        <v>117.2</v>
      </c>
      <c r="G276" s="332"/>
      <c r="H276" s="461"/>
      <c r="I276" s="116">
        <f t="shared" si="31"/>
        <v>0</v>
      </c>
      <c r="J276" s="116">
        <f t="shared" si="32"/>
        <v>0</v>
      </c>
    </row>
    <row r="277" spans="1:10" ht="15" customHeight="1">
      <c r="A277" s="60" t="s">
        <v>44</v>
      </c>
      <c r="B277" s="110">
        <v>147</v>
      </c>
      <c r="C277" s="37"/>
      <c r="D277" s="73"/>
      <c r="E277" s="32" t="s">
        <v>152</v>
      </c>
      <c r="F277" s="331">
        <v>154.3</v>
      </c>
      <c r="G277" s="332"/>
      <c r="H277" s="461"/>
      <c r="I277" s="116">
        <f t="shared" si="31"/>
        <v>0</v>
      </c>
      <c r="J277" s="116">
        <f t="shared" si="32"/>
        <v>0</v>
      </c>
    </row>
    <row r="278" spans="1:10" ht="15" customHeight="1">
      <c r="A278" s="60" t="s">
        <v>45</v>
      </c>
      <c r="B278" s="110">
        <v>226.5</v>
      </c>
      <c r="C278" s="37"/>
      <c r="D278" s="73"/>
      <c r="E278" s="32" t="s">
        <v>153</v>
      </c>
      <c r="F278" s="331">
        <v>232.7</v>
      </c>
      <c r="G278" s="332"/>
      <c r="H278" s="461"/>
      <c r="I278" s="116">
        <f t="shared" si="31"/>
        <v>0</v>
      </c>
      <c r="J278" s="116">
        <f t="shared" si="32"/>
        <v>0</v>
      </c>
    </row>
    <row r="279" spans="1:10" ht="15" customHeight="1">
      <c r="A279" s="60" t="s">
        <v>46</v>
      </c>
      <c r="B279" s="110">
        <v>448.3</v>
      </c>
      <c r="C279" s="61"/>
      <c r="D279" s="73"/>
      <c r="E279" s="60" t="s">
        <v>154</v>
      </c>
      <c r="F279" s="331">
        <v>460</v>
      </c>
      <c r="G279" s="332"/>
      <c r="H279" s="461"/>
      <c r="I279" s="116">
        <f t="shared" si="31"/>
        <v>0</v>
      </c>
      <c r="J279" s="116">
        <f t="shared" si="32"/>
        <v>0</v>
      </c>
    </row>
    <row r="280" spans="1:10" ht="15" customHeight="1">
      <c r="A280" s="39" t="s">
        <v>47</v>
      </c>
      <c r="B280" s="65">
        <v>489.6</v>
      </c>
      <c r="C280" s="343"/>
      <c r="D280" s="73"/>
      <c r="E280" s="504" t="s">
        <v>155</v>
      </c>
      <c r="F280" s="505">
        <v>497.8</v>
      </c>
      <c r="G280" s="511"/>
      <c r="H280" s="462"/>
      <c r="I280" s="344">
        <f t="shared" si="31"/>
        <v>0</v>
      </c>
      <c r="J280" s="344">
        <f t="shared" si="32"/>
        <v>0</v>
      </c>
    </row>
    <row r="281" spans="1:10" ht="15" customHeight="1">
      <c r="A281" s="42" t="s">
        <v>358</v>
      </c>
      <c r="B281" s="67"/>
      <c r="C281" s="159">
        <f>SUM(C219:C280)</f>
        <v>0</v>
      </c>
      <c r="D281" s="84"/>
      <c r="E281" s="512" t="s">
        <v>358</v>
      </c>
      <c r="F281" s="506"/>
      <c r="G281" s="283">
        <f>SUM(G219:G280)</f>
        <v>0</v>
      </c>
      <c r="H281" s="137"/>
      <c r="I281" s="136">
        <f>SUM(I219:I280)</f>
        <v>0</v>
      </c>
      <c r="J281" s="136">
        <f>SUM(J219:J280)</f>
        <v>0</v>
      </c>
    </row>
    <row r="282" spans="1:10" ht="15" customHeight="1">
      <c r="A282" s="6" t="s">
        <v>361</v>
      </c>
      <c r="B282" s="6"/>
      <c r="C282" s="81"/>
      <c r="D282" s="81"/>
      <c r="E282" s="81"/>
      <c r="F282" s="81"/>
      <c r="G282" s="83"/>
      <c r="H282" s="81"/>
      <c r="I282" s="136"/>
      <c r="J282" s="119"/>
    </row>
    <row r="283" spans="1:10" ht="15" customHeight="1">
      <c r="A283" s="143" t="s">
        <v>555</v>
      </c>
      <c r="B283" s="12" t="s">
        <v>557</v>
      </c>
      <c r="C283" s="12" t="s">
        <v>560</v>
      </c>
      <c r="D283" s="12" t="s">
        <v>556</v>
      </c>
      <c r="E283" s="12" t="s">
        <v>555</v>
      </c>
      <c r="F283" s="12" t="s">
        <v>557</v>
      </c>
      <c r="G283" s="12" t="s">
        <v>560</v>
      </c>
      <c r="H283" s="59" t="s">
        <v>556</v>
      </c>
      <c r="I283" s="136"/>
      <c r="J283" s="119"/>
    </row>
    <row r="284" spans="1:10" ht="12">
      <c r="A284" s="60" t="s">
        <v>187</v>
      </c>
      <c r="B284" s="40">
        <v>82.1</v>
      </c>
      <c r="C284" s="61"/>
      <c r="D284" s="36" t="s">
        <v>299</v>
      </c>
      <c r="E284" s="32" t="s">
        <v>571</v>
      </c>
      <c r="F284" s="40">
        <v>98.1</v>
      </c>
      <c r="G284" s="137"/>
      <c r="H284" s="139" t="s">
        <v>186</v>
      </c>
      <c r="I284" s="112">
        <f>B284*C284</f>
        <v>0</v>
      </c>
      <c r="J284" s="97">
        <f>F284*G284</f>
        <v>0</v>
      </c>
    </row>
    <row r="285" spans="1:10" ht="12">
      <c r="A285" s="60" t="s">
        <v>188</v>
      </c>
      <c r="B285" s="40">
        <v>108.9</v>
      </c>
      <c r="C285" s="61"/>
      <c r="D285" s="36" t="s">
        <v>299</v>
      </c>
      <c r="E285" s="32" t="s">
        <v>572</v>
      </c>
      <c r="F285" s="40">
        <v>130.1</v>
      </c>
      <c r="G285" s="137"/>
      <c r="H285" s="37" t="s">
        <v>186</v>
      </c>
      <c r="I285" s="112">
        <f>B285*C285</f>
        <v>0</v>
      </c>
      <c r="J285" s="97">
        <f>F285*G285</f>
        <v>0</v>
      </c>
    </row>
    <row r="286" spans="1:10" ht="12">
      <c r="A286" s="60" t="s">
        <v>189</v>
      </c>
      <c r="B286" s="40">
        <v>164.2</v>
      </c>
      <c r="C286" s="61"/>
      <c r="D286" s="36" t="s">
        <v>299</v>
      </c>
      <c r="E286" s="32" t="s">
        <v>247</v>
      </c>
      <c r="F286" s="40">
        <v>195.7</v>
      </c>
      <c r="G286" s="137"/>
      <c r="H286" s="37" t="s">
        <v>186</v>
      </c>
      <c r="I286" s="112">
        <f>B286*C286</f>
        <v>0</v>
      </c>
      <c r="J286" s="97">
        <f>F286*G286</f>
        <v>0</v>
      </c>
    </row>
    <row r="287" spans="1:10" ht="12">
      <c r="A287" s="60" t="s">
        <v>190</v>
      </c>
      <c r="B287" s="40">
        <v>326.4</v>
      </c>
      <c r="C287" s="61"/>
      <c r="D287" s="36" t="s">
        <v>299</v>
      </c>
      <c r="E287" s="32" t="s">
        <v>248</v>
      </c>
      <c r="F287" s="40">
        <v>381.5</v>
      </c>
      <c r="G287" s="137"/>
      <c r="H287" s="37" t="s">
        <v>186</v>
      </c>
      <c r="I287" s="112">
        <f>B287*C287</f>
        <v>0</v>
      </c>
      <c r="J287" s="97">
        <f>F287*G287</f>
        <v>0</v>
      </c>
    </row>
    <row r="288" spans="1:10" ht="12">
      <c r="A288" s="39" t="s">
        <v>191</v>
      </c>
      <c r="B288" s="41">
        <v>357</v>
      </c>
      <c r="C288" s="62"/>
      <c r="D288" s="36" t="s">
        <v>299</v>
      </c>
      <c r="E288" s="33" t="s">
        <v>249</v>
      </c>
      <c r="F288" s="41">
        <v>416.2</v>
      </c>
      <c r="G288" s="138"/>
      <c r="H288" s="38" t="s">
        <v>186</v>
      </c>
      <c r="I288" s="345">
        <f>B288*C288</f>
        <v>0</v>
      </c>
      <c r="J288" s="309">
        <f>F288*G288</f>
        <v>0</v>
      </c>
    </row>
    <row r="289" spans="4:10" ht="12">
      <c r="D289" s="169"/>
      <c r="E289" s="42" t="s">
        <v>358</v>
      </c>
      <c r="F289" s="66">
        <f>I289+J289</f>
        <v>0</v>
      </c>
      <c r="G289" s="159">
        <f>SUM(G284:G288)+SUM(C284:C288)</f>
        <v>0</v>
      </c>
      <c r="H289" s="170"/>
      <c r="I289" s="112">
        <f>SUM(I284:I288)</f>
        <v>0</v>
      </c>
      <c r="J289" s="97">
        <f>SUM(J284:J288)</f>
        <v>0</v>
      </c>
    </row>
    <row r="290" spans="1:8" ht="15.75">
      <c r="A290" s="6" t="s">
        <v>250</v>
      </c>
      <c r="D290" s="90"/>
      <c r="E290" s="81"/>
      <c r="F290" s="81"/>
      <c r="G290" s="81"/>
      <c r="H290" s="81"/>
    </row>
    <row r="291" spans="1:8" ht="12">
      <c r="A291" s="49" t="s">
        <v>251</v>
      </c>
      <c r="B291" s="68" t="s">
        <v>575</v>
      </c>
      <c r="C291" s="68" t="s">
        <v>560</v>
      </c>
      <c r="D291" s="146"/>
      <c r="E291" s="48" t="s">
        <v>252</v>
      </c>
      <c r="F291" s="68" t="s">
        <v>575</v>
      </c>
      <c r="G291" s="70" t="s">
        <v>560</v>
      </c>
      <c r="H291" s="70" t="s">
        <v>556</v>
      </c>
    </row>
    <row r="292" spans="1:10" ht="12">
      <c r="A292" s="346" t="s">
        <v>143</v>
      </c>
      <c r="B292" s="347">
        <v>2.9579999999999997</v>
      </c>
      <c r="C292" s="348"/>
      <c r="D292" s="349"/>
      <c r="E292" s="32" t="s">
        <v>319</v>
      </c>
      <c r="F292" s="40">
        <v>1.18</v>
      </c>
      <c r="G292" s="351"/>
      <c r="H292" s="351"/>
      <c r="I292" s="112">
        <f aca="true" t="shared" si="33" ref="I292:I297">B292*C292</f>
        <v>0</v>
      </c>
      <c r="J292" s="97">
        <f aca="true" t="shared" si="34" ref="J292:J297">F299*G292</f>
        <v>0</v>
      </c>
    </row>
    <row r="293" spans="1:10" ht="12">
      <c r="A293" s="60" t="s">
        <v>145</v>
      </c>
      <c r="B293" s="352">
        <v>136.1</v>
      </c>
      <c r="C293" s="336"/>
      <c r="D293" s="353"/>
      <c r="E293" s="32" t="s">
        <v>259</v>
      </c>
      <c r="F293" s="40">
        <v>54.25</v>
      </c>
      <c r="G293" s="37"/>
      <c r="H293" s="60"/>
      <c r="I293" s="112">
        <f t="shared" si="33"/>
        <v>0</v>
      </c>
      <c r="J293" s="97">
        <f t="shared" si="34"/>
        <v>0</v>
      </c>
    </row>
    <row r="294" spans="1:10" ht="12">
      <c r="A294" s="60" t="s">
        <v>146</v>
      </c>
      <c r="B294" s="352">
        <v>180.4</v>
      </c>
      <c r="C294" s="336"/>
      <c r="D294" s="353"/>
      <c r="E294" s="32" t="s">
        <v>260</v>
      </c>
      <c r="F294" s="40">
        <v>71.95</v>
      </c>
      <c r="G294" s="37"/>
      <c r="H294" s="60"/>
      <c r="I294" s="112">
        <f t="shared" si="33"/>
        <v>0</v>
      </c>
      <c r="J294" s="97">
        <f t="shared" si="34"/>
        <v>0</v>
      </c>
    </row>
    <row r="295" spans="1:10" ht="12">
      <c r="A295" s="60" t="s">
        <v>147</v>
      </c>
      <c r="B295" s="352">
        <v>269.4</v>
      </c>
      <c r="C295" s="336"/>
      <c r="D295" s="353"/>
      <c r="E295" s="32" t="s">
        <v>261</v>
      </c>
      <c r="F295" s="40">
        <v>107.5</v>
      </c>
      <c r="G295" s="37"/>
      <c r="H295" s="60"/>
      <c r="I295" s="112">
        <f t="shared" si="33"/>
        <v>0</v>
      </c>
      <c r="J295" s="97">
        <f t="shared" si="34"/>
        <v>0</v>
      </c>
    </row>
    <row r="296" spans="1:10" ht="12">
      <c r="A296" s="60" t="s">
        <v>317</v>
      </c>
      <c r="B296" s="352">
        <v>530.4</v>
      </c>
      <c r="C296" s="336"/>
      <c r="D296" s="353"/>
      <c r="E296" s="32" t="s">
        <v>262</v>
      </c>
      <c r="F296" s="40">
        <v>211.65</v>
      </c>
      <c r="G296" s="37"/>
      <c r="H296" s="60"/>
      <c r="I296" s="112">
        <f t="shared" si="33"/>
        <v>0</v>
      </c>
      <c r="J296" s="97">
        <f t="shared" si="34"/>
        <v>0</v>
      </c>
    </row>
    <row r="297" spans="1:10" ht="12">
      <c r="A297" s="60" t="s">
        <v>318</v>
      </c>
      <c r="B297" s="352">
        <v>579.4</v>
      </c>
      <c r="C297" s="336"/>
      <c r="D297" s="353"/>
      <c r="E297" s="33" t="s">
        <v>434</v>
      </c>
      <c r="F297" s="41">
        <v>231.25</v>
      </c>
      <c r="G297" s="37"/>
      <c r="H297" s="60"/>
      <c r="I297" s="112">
        <f t="shared" si="33"/>
        <v>0</v>
      </c>
      <c r="J297" s="97">
        <f t="shared" si="34"/>
        <v>0</v>
      </c>
    </row>
    <row r="298" spans="1:8" ht="12">
      <c r="A298" s="60"/>
      <c r="B298" s="354"/>
      <c r="C298" s="108"/>
      <c r="D298" s="147"/>
      <c r="G298" s="37"/>
      <c r="H298" s="60"/>
    </row>
    <row r="299" spans="1:9" ht="12">
      <c r="A299" s="60" t="s">
        <v>29</v>
      </c>
      <c r="B299" s="355">
        <v>1.7136</v>
      </c>
      <c r="C299" s="356"/>
      <c r="D299" s="147"/>
      <c r="E299" s="32" t="s">
        <v>144</v>
      </c>
      <c r="F299" s="350">
        <v>1.44</v>
      </c>
      <c r="G299" s="71"/>
      <c r="H299" s="71"/>
      <c r="I299" s="112">
        <f aca="true" t="shared" si="35" ref="I299:I304">B299*C299</f>
        <v>0</v>
      </c>
    </row>
    <row r="300" spans="1:10" ht="12">
      <c r="A300" s="60" t="s">
        <v>24</v>
      </c>
      <c r="B300" s="40">
        <v>77.4</v>
      </c>
      <c r="C300" s="29"/>
      <c r="D300" s="147"/>
      <c r="E300" s="32" t="s">
        <v>254</v>
      </c>
      <c r="F300" s="40">
        <v>66</v>
      </c>
      <c r="G300" s="71"/>
      <c r="H300" s="71"/>
      <c r="I300" s="112">
        <f t="shared" si="35"/>
        <v>0</v>
      </c>
      <c r="J300" s="97">
        <f aca="true" t="shared" si="36" ref="J300:J305">F292*G300</f>
        <v>0</v>
      </c>
    </row>
    <row r="301" spans="1:10" ht="12">
      <c r="A301" s="60" t="s">
        <v>25</v>
      </c>
      <c r="B301" s="40">
        <v>103.25</v>
      </c>
      <c r="C301" s="29"/>
      <c r="D301" s="147"/>
      <c r="E301" s="32" t="s">
        <v>255</v>
      </c>
      <c r="F301" s="40">
        <v>87.5</v>
      </c>
      <c r="G301" s="37"/>
      <c r="H301" s="60"/>
      <c r="I301" s="112">
        <f t="shared" si="35"/>
        <v>0</v>
      </c>
      <c r="J301" s="97">
        <f t="shared" si="36"/>
        <v>0</v>
      </c>
    </row>
    <row r="302" spans="1:10" ht="12">
      <c r="A302" s="60" t="s">
        <v>26</v>
      </c>
      <c r="B302" s="40">
        <v>153.5</v>
      </c>
      <c r="C302" s="29"/>
      <c r="D302" s="147"/>
      <c r="E302" s="32" t="s">
        <v>256</v>
      </c>
      <c r="F302" s="40">
        <v>131.15</v>
      </c>
      <c r="G302" s="37"/>
      <c r="H302" s="60"/>
      <c r="I302" s="112">
        <f t="shared" si="35"/>
        <v>0</v>
      </c>
      <c r="J302" s="97">
        <f t="shared" si="36"/>
        <v>0</v>
      </c>
    </row>
    <row r="303" spans="1:10" ht="12">
      <c r="A303" s="60" t="s">
        <v>27</v>
      </c>
      <c r="B303" s="40">
        <v>304.5</v>
      </c>
      <c r="C303" s="29"/>
      <c r="D303" s="147"/>
      <c r="E303" s="32" t="s">
        <v>257</v>
      </c>
      <c r="F303" s="40">
        <v>258.25</v>
      </c>
      <c r="G303" s="37"/>
      <c r="H303" s="60"/>
      <c r="I303" s="112">
        <f t="shared" si="35"/>
        <v>0</v>
      </c>
      <c r="J303" s="97">
        <f t="shared" si="36"/>
        <v>0</v>
      </c>
    </row>
    <row r="304" spans="1:10" s="357" customFormat="1" ht="12">
      <c r="A304" s="60" t="s">
        <v>28</v>
      </c>
      <c r="B304" s="40">
        <v>335.15</v>
      </c>
      <c r="C304" s="29"/>
      <c r="D304" s="147"/>
      <c r="E304" s="32" t="s">
        <v>258</v>
      </c>
      <c r="F304" s="40">
        <v>282.25</v>
      </c>
      <c r="G304" s="37"/>
      <c r="H304" s="60"/>
      <c r="I304" s="112">
        <f t="shared" si="35"/>
        <v>0</v>
      </c>
      <c r="J304" s="97">
        <f t="shared" si="36"/>
        <v>0</v>
      </c>
    </row>
    <row r="305" spans="1:10" s="357" customFormat="1" ht="12.75">
      <c r="A305" s="378" t="s">
        <v>253</v>
      </c>
      <c r="B305" s="64"/>
      <c r="C305" s="34"/>
      <c r="D305" s="147"/>
      <c r="G305" s="38"/>
      <c r="H305" s="358"/>
      <c r="I305" s="317"/>
      <c r="J305" s="309">
        <f t="shared" si="36"/>
        <v>0</v>
      </c>
    </row>
    <row r="306" spans="1:10" s="15" customFormat="1" ht="12">
      <c r="A306" s="60" t="s">
        <v>30</v>
      </c>
      <c r="B306" s="40">
        <v>2.02</v>
      </c>
      <c r="C306" s="34"/>
      <c r="D306" s="359"/>
      <c r="E306" s="44" t="s">
        <v>358</v>
      </c>
      <c r="F306" s="67">
        <f>J306</f>
        <v>0</v>
      </c>
      <c r="G306" s="159">
        <f>SUM(G292:G305)</f>
        <v>0</v>
      </c>
      <c r="H306" s="158"/>
      <c r="I306" s="112">
        <f aca="true" t="shared" si="37" ref="I306:I311">B306*C306</f>
        <v>0</v>
      </c>
      <c r="J306" s="115">
        <f>SUM(J292:J305)</f>
        <v>0</v>
      </c>
    </row>
    <row r="307" spans="1:10" s="15" customFormat="1" ht="12.75" customHeight="1">
      <c r="A307" s="60" t="s">
        <v>193</v>
      </c>
      <c r="B307" s="40">
        <v>92.95</v>
      </c>
      <c r="C307" s="29"/>
      <c r="D307" s="360"/>
      <c r="G307" s="236"/>
      <c r="H307" s="256"/>
      <c r="I307" s="112">
        <f t="shared" si="37"/>
        <v>0</v>
      </c>
      <c r="J307" s="199"/>
    </row>
    <row r="308" spans="1:10" s="15" customFormat="1" ht="12.75" customHeight="1">
      <c r="A308" s="60" t="s">
        <v>31</v>
      </c>
      <c r="B308" s="40">
        <v>122</v>
      </c>
      <c r="C308" s="29"/>
      <c r="D308" s="360"/>
      <c r="E308" s="531" t="s">
        <v>58</v>
      </c>
      <c r="F308" s="465"/>
      <c r="G308" s="466"/>
      <c r="H308" s="467"/>
      <c r="I308" s="112">
        <f t="shared" si="37"/>
        <v>0</v>
      </c>
      <c r="J308" s="199"/>
    </row>
    <row r="309" spans="1:10" s="15" customFormat="1" ht="12.75" customHeight="1">
      <c r="A309" s="60" t="s">
        <v>32</v>
      </c>
      <c r="B309" s="40">
        <v>183.95</v>
      </c>
      <c r="C309" s="29"/>
      <c r="D309" s="360"/>
      <c r="E309" s="532" t="s">
        <v>69</v>
      </c>
      <c r="F309" s="465"/>
      <c r="G309" s="466"/>
      <c r="H309" s="467"/>
      <c r="I309" s="112">
        <f t="shared" si="37"/>
        <v>0</v>
      </c>
      <c r="J309" s="199"/>
    </row>
    <row r="310" spans="1:10" s="15" customFormat="1" ht="12">
      <c r="A310" s="60" t="s">
        <v>192</v>
      </c>
      <c r="B310" s="40">
        <v>362.25</v>
      </c>
      <c r="C310" s="29"/>
      <c r="D310" s="360"/>
      <c r="E310" s="530" t="s">
        <v>70</v>
      </c>
      <c r="F310" s="198"/>
      <c r="G310" s="236"/>
      <c r="H310" s="468"/>
      <c r="I310" s="112">
        <f t="shared" si="37"/>
        <v>0</v>
      </c>
      <c r="J310" s="199"/>
    </row>
    <row r="311" spans="1:10" s="15" customFormat="1" ht="12">
      <c r="A311" s="361" t="s">
        <v>194</v>
      </c>
      <c r="B311" s="362">
        <v>395</v>
      </c>
      <c r="C311" s="363"/>
      <c r="D311" s="360"/>
      <c r="E311" s="472" t="s">
        <v>167</v>
      </c>
      <c r="F311" s="469"/>
      <c r="G311" s="470"/>
      <c r="H311" s="471"/>
      <c r="I311" s="317">
        <f t="shared" si="37"/>
        <v>0</v>
      </c>
      <c r="J311" s="199"/>
    </row>
    <row r="312" spans="1:10" s="15" customFormat="1" ht="12">
      <c r="A312" s="44" t="s">
        <v>358</v>
      </c>
      <c r="B312" s="67">
        <f>I312</f>
        <v>0</v>
      </c>
      <c r="C312" s="159">
        <f>SUM(C292:C311)</f>
        <v>0</v>
      </c>
      <c r="D312" s="255"/>
      <c r="G312" s="236"/>
      <c r="H312" s="256"/>
      <c r="I312" s="199">
        <f>SUM(I292:I311)</f>
        <v>0</v>
      </c>
      <c r="J312" s="199"/>
    </row>
    <row r="313" spans="1:9" ht="15" customHeight="1">
      <c r="A313" s="96" t="s">
        <v>435</v>
      </c>
      <c r="B313" s="81"/>
      <c r="C313" s="81"/>
      <c r="D313" s="149"/>
      <c r="E313" s="81"/>
      <c r="F313" s="81"/>
      <c r="G313" s="81"/>
      <c r="H313" s="81"/>
      <c r="I313" s="116"/>
    </row>
    <row r="314" spans="1:8" ht="15" customHeight="1">
      <c r="A314" s="70" t="s">
        <v>436</v>
      </c>
      <c r="B314" s="68" t="s">
        <v>575</v>
      </c>
      <c r="C314" s="68" t="s">
        <v>560</v>
      </c>
      <c r="D314" s="68" t="s">
        <v>556</v>
      </c>
      <c r="E314" s="68" t="s">
        <v>437</v>
      </c>
      <c r="F314" s="68" t="s">
        <v>575</v>
      </c>
      <c r="G314" s="391" t="s">
        <v>560</v>
      </c>
      <c r="H314" s="70" t="s">
        <v>556</v>
      </c>
    </row>
    <row r="315" spans="1:10" ht="15" customHeight="1">
      <c r="A315" s="364" t="s">
        <v>320</v>
      </c>
      <c r="B315" s="350">
        <v>0.48</v>
      </c>
      <c r="C315" s="389"/>
      <c r="D315" s="73" t="s">
        <v>299</v>
      </c>
      <c r="E315" s="60" t="s">
        <v>321</v>
      </c>
      <c r="F315" s="350">
        <v>0.64</v>
      </c>
      <c r="G315" s="389"/>
      <c r="H315" s="78" t="s">
        <v>183</v>
      </c>
      <c r="I315" s="112">
        <f>B315*C315</f>
        <v>0</v>
      </c>
      <c r="J315" s="97">
        <f>F315*G315</f>
        <v>0</v>
      </c>
    </row>
    <row r="316" spans="1:10" ht="15" customHeight="1">
      <c r="A316" s="451" t="s">
        <v>322</v>
      </c>
      <c r="B316" s="452">
        <v>87.85</v>
      </c>
      <c r="C316" s="453"/>
      <c r="D316" s="454" t="s">
        <v>299</v>
      </c>
      <c r="E316" s="32" t="s">
        <v>195</v>
      </c>
      <c r="F316" s="40">
        <v>15.5</v>
      </c>
      <c r="G316" s="166"/>
      <c r="H316" s="78" t="s">
        <v>183</v>
      </c>
      <c r="I316" s="112">
        <f aca="true" t="shared" si="38" ref="I316:I335">B316*C316</f>
        <v>0</v>
      </c>
      <c r="J316" s="97">
        <f aca="true" t="shared" si="39" ref="J316:J335">F316*G316</f>
        <v>0</v>
      </c>
    </row>
    <row r="317" spans="1:10" ht="15" customHeight="1">
      <c r="A317" s="60" t="s">
        <v>321</v>
      </c>
      <c r="B317" s="350">
        <v>0.58</v>
      </c>
      <c r="C317" s="389"/>
      <c r="D317" s="365"/>
      <c r="E317" s="32" t="s">
        <v>438</v>
      </c>
      <c r="F317" s="40">
        <v>39</v>
      </c>
      <c r="G317" s="166"/>
      <c r="H317" s="78" t="s">
        <v>183</v>
      </c>
      <c r="I317" s="112">
        <f t="shared" si="38"/>
        <v>0</v>
      </c>
      <c r="J317" s="97">
        <f t="shared" si="39"/>
        <v>0</v>
      </c>
    </row>
    <row r="318" spans="1:10" ht="15" customHeight="1">
      <c r="A318" s="60" t="s">
        <v>195</v>
      </c>
      <c r="B318" s="40">
        <v>14</v>
      </c>
      <c r="C318" s="166"/>
      <c r="D318" s="73" t="s">
        <v>299</v>
      </c>
      <c r="E318" s="32" t="s">
        <v>439</v>
      </c>
      <c r="F318" s="40">
        <v>58.1</v>
      </c>
      <c r="G318" s="166"/>
      <c r="H318" s="78" t="s">
        <v>183</v>
      </c>
      <c r="I318" s="112">
        <f t="shared" si="38"/>
        <v>0</v>
      </c>
      <c r="J318" s="97">
        <f t="shared" si="39"/>
        <v>0</v>
      </c>
    </row>
    <row r="319" spans="1:10" ht="15" customHeight="1">
      <c r="A319" s="60" t="s">
        <v>438</v>
      </c>
      <c r="B319" s="40">
        <v>35.3</v>
      </c>
      <c r="C319" s="166"/>
      <c r="D319" s="73" t="s">
        <v>299</v>
      </c>
      <c r="E319" s="32" t="s">
        <v>440</v>
      </c>
      <c r="F319" s="40">
        <v>117</v>
      </c>
      <c r="G319" s="166"/>
      <c r="H319" s="78" t="s">
        <v>183</v>
      </c>
      <c r="I319" s="112">
        <f t="shared" si="38"/>
        <v>0</v>
      </c>
      <c r="J319" s="97">
        <f t="shared" si="39"/>
        <v>0</v>
      </c>
    </row>
    <row r="320" spans="1:10" ht="15" customHeight="1">
      <c r="A320" s="60" t="s">
        <v>439</v>
      </c>
      <c r="B320" s="40">
        <v>53.4</v>
      </c>
      <c r="C320" s="166"/>
      <c r="D320" s="73" t="s">
        <v>299</v>
      </c>
      <c r="E320" s="32" t="s">
        <v>447</v>
      </c>
      <c r="F320" s="40">
        <v>126.25</v>
      </c>
      <c r="G320" s="166"/>
      <c r="H320" s="78" t="s">
        <v>183</v>
      </c>
      <c r="I320" s="112">
        <f t="shared" si="38"/>
        <v>0</v>
      </c>
      <c r="J320" s="97">
        <f t="shared" si="39"/>
        <v>0</v>
      </c>
    </row>
    <row r="321" spans="1:10" ht="15" customHeight="1">
      <c r="A321" s="60" t="s">
        <v>440</v>
      </c>
      <c r="B321" s="40">
        <v>105.1</v>
      </c>
      <c r="C321" s="166"/>
      <c r="D321" s="73" t="s">
        <v>299</v>
      </c>
      <c r="E321" s="32" t="s">
        <v>323</v>
      </c>
      <c r="F321" s="40">
        <v>0.85</v>
      </c>
      <c r="G321" s="389"/>
      <c r="H321" s="78"/>
      <c r="I321" s="112">
        <f t="shared" si="38"/>
        <v>0</v>
      </c>
      <c r="J321" s="97">
        <f t="shared" si="39"/>
        <v>0</v>
      </c>
    </row>
    <row r="322" spans="1:10" ht="15" customHeight="1">
      <c r="A322" s="60" t="s">
        <v>441</v>
      </c>
      <c r="B322" s="40">
        <v>113.75</v>
      </c>
      <c r="C322" s="166"/>
      <c r="D322" s="73" t="s">
        <v>299</v>
      </c>
      <c r="E322" s="32" t="s">
        <v>196</v>
      </c>
      <c r="F322" s="40">
        <v>20</v>
      </c>
      <c r="G322" s="166"/>
      <c r="H322" s="78" t="s">
        <v>183</v>
      </c>
      <c r="I322" s="112">
        <f t="shared" si="38"/>
        <v>0</v>
      </c>
      <c r="J322" s="97">
        <f t="shared" si="39"/>
        <v>0</v>
      </c>
    </row>
    <row r="323" spans="1:10" ht="15" customHeight="1">
      <c r="A323" s="63"/>
      <c r="B323" s="366"/>
      <c r="C323" s="390"/>
      <c r="D323" s="73"/>
      <c r="E323" s="32" t="s">
        <v>443</v>
      </c>
      <c r="F323" s="40">
        <v>51.85</v>
      </c>
      <c r="G323" s="166"/>
      <c r="H323" s="78" t="s">
        <v>183</v>
      </c>
      <c r="I323" s="112">
        <f t="shared" si="38"/>
        <v>0</v>
      </c>
      <c r="J323" s="97">
        <f t="shared" si="39"/>
        <v>0</v>
      </c>
    </row>
    <row r="324" spans="1:10" ht="15" customHeight="1">
      <c r="A324" s="60" t="s">
        <v>324</v>
      </c>
      <c r="B324" s="366">
        <v>0.76</v>
      </c>
      <c r="C324" s="389"/>
      <c r="D324" s="73"/>
      <c r="E324" s="32" t="s">
        <v>444</v>
      </c>
      <c r="F324" s="40">
        <v>78.2</v>
      </c>
      <c r="G324" s="166"/>
      <c r="H324" s="78" t="s">
        <v>183</v>
      </c>
      <c r="I324" s="112">
        <f t="shared" si="38"/>
        <v>0</v>
      </c>
      <c r="J324" s="97">
        <f t="shared" si="39"/>
        <v>0</v>
      </c>
    </row>
    <row r="325" spans="1:10" ht="15" customHeight="1">
      <c r="A325" s="60" t="s">
        <v>196</v>
      </c>
      <c r="B325" s="40">
        <v>18</v>
      </c>
      <c r="C325" s="166"/>
      <c r="D325" s="73" t="s">
        <v>299</v>
      </c>
      <c r="E325" s="32" t="s">
        <v>445</v>
      </c>
      <c r="F325" s="40">
        <v>154</v>
      </c>
      <c r="G325" s="166"/>
      <c r="H325" s="78" t="s">
        <v>183</v>
      </c>
      <c r="I325" s="112">
        <f t="shared" si="38"/>
        <v>0</v>
      </c>
      <c r="J325" s="97">
        <f t="shared" si="39"/>
        <v>0</v>
      </c>
    </row>
    <row r="326" spans="1:10" ht="15" customHeight="1">
      <c r="A326" s="60" t="s">
        <v>443</v>
      </c>
      <c r="B326" s="40">
        <v>46</v>
      </c>
      <c r="C326" s="166"/>
      <c r="D326" s="73" t="s">
        <v>299</v>
      </c>
      <c r="E326" s="32" t="s">
        <v>446</v>
      </c>
      <c r="F326" s="40">
        <v>169</v>
      </c>
      <c r="G326" s="166"/>
      <c r="H326" s="78" t="s">
        <v>183</v>
      </c>
      <c r="I326" s="112">
        <f t="shared" si="38"/>
        <v>0</v>
      </c>
      <c r="J326" s="97">
        <f t="shared" si="39"/>
        <v>0</v>
      </c>
    </row>
    <row r="327" spans="1:9" ht="15" customHeight="1">
      <c r="A327" s="60" t="s">
        <v>444</v>
      </c>
      <c r="B327" s="40">
        <v>69.9</v>
      </c>
      <c r="C327" s="166"/>
      <c r="D327" s="73" t="s">
        <v>299</v>
      </c>
      <c r="E327" s="75" t="s">
        <v>289</v>
      </c>
      <c r="F327" s="367"/>
      <c r="G327" s="392"/>
      <c r="H327" s="76"/>
      <c r="I327" s="112">
        <f t="shared" si="38"/>
        <v>0</v>
      </c>
    </row>
    <row r="328" spans="1:10" ht="15" customHeight="1">
      <c r="A328" s="60" t="s">
        <v>445</v>
      </c>
      <c r="B328" s="40">
        <v>137.7</v>
      </c>
      <c r="C328" s="166"/>
      <c r="D328" s="73" t="s">
        <v>299</v>
      </c>
      <c r="E328" s="368" t="s">
        <v>325</v>
      </c>
      <c r="F328" s="369">
        <v>1.25</v>
      </c>
      <c r="G328" s="393"/>
      <c r="H328" s="370" t="s">
        <v>183</v>
      </c>
      <c r="I328" s="112">
        <f t="shared" si="38"/>
        <v>0</v>
      </c>
      <c r="J328" s="97">
        <f t="shared" si="39"/>
        <v>0</v>
      </c>
    </row>
    <row r="329" spans="1:10" ht="15" customHeight="1">
      <c r="A329" s="340" t="s">
        <v>446</v>
      </c>
      <c r="B329" s="341">
        <v>150.5</v>
      </c>
      <c r="C329" s="455"/>
      <c r="D329" s="454" t="s">
        <v>299</v>
      </c>
      <c r="E329" s="456" t="s">
        <v>326</v>
      </c>
      <c r="F329" s="457">
        <v>245</v>
      </c>
      <c r="G329" s="458"/>
      <c r="H329" s="459" t="s">
        <v>183</v>
      </c>
      <c r="I329" s="112">
        <f t="shared" si="38"/>
        <v>0</v>
      </c>
      <c r="J329" s="97">
        <f t="shared" si="39"/>
        <v>0</v>
      </c>
    </row>
    <row r="330" spans="1:10" ht="15" customHeight="1">
      <c r="A330" s="60" t="s">
        <v>327</v>
      </c>
      <c r="B330" s="366">
        <v>1.26</v>
      </c>
      <c r="C330" s="389"/>
      <c r="D330" s="31"/>
      <c r="E330" s="32" t="s">
        <v>328</v>
      </c>
      <c r="F330" s="261">
        <v>2.03</v>
      </c>
      <c r="G330" s="394"/>
      <c r="H330" s="459" t="s">
        <v>183</v>
      </c>
      <c r="I330" s="112">
        <f t="shared" si="38"/>
        <v>0</v>
      </c>
      <c r="J330" s="97">
        <f t="shared" si="39"/>
        <v>0</v>
      </c>
    </row>
    <row r="331" spans="1:10" ht="12">
      <c r="A331" s="60" t="s">
        <v>329</v>
      </c>
      <c r="B331" s="40">
        <v>57.8</v>
      </c>
      <c r="C331" s="166"/>
      <c r="D331" s="32"/>
      <c r="E331" s="32" t="s">
        <v>442</v>
      </c>
      <c r="F331" s="40">
        <v>93.35</v>
      </c>
      <c r="G331" s="166"/>
      <c r="H331" s="78" t="s">
        <v>183</v>
      </c>
      <c r="I331" s="112">
        <f t="shared" si="38"/>
        <v>0</v>
      </c>
      <c r="J331" s="97">
        <f t="shared" si="39"/>
        <v>0</v>
      </c>
    </row>
    <row r="332" spans="1:10" ht="12">
      <c r="A332" s="60" t="s">
        <v>330</v>
      </c>
      <c r="B332" s="40">
        <v>76.25</v>
      </c>
      <c r="C332" s="166"/>
      <c r="D332" s="32"/>
      <c r="E332" s="32" t="s">
        <v>443</v>
      </c>
      <c r="F332" s="40">
        <v>123.75</v>
      </c>
      <c r="G332" s="166"/>
      <c r="H332" s="78" t="s">
        <v>183</v>
      </c>
      <c r="I332" s="112">
        <f t="shared" si="38"/>
        <v>0</v>
      </c>
      <c r="J332" s="97">
        <f t="shared" si="39"/>
        <v>0</v>
      </c>
    </row>
    <row r="333" spans="1:10" ht="12">
      <c r="A333" s="60" t="s">
        <v>331</v>
      </c>
      <c r="B333" s="40">
        <v>115</v>
      </c>
      <c r="C333" s="166"/>
      <c r="D333" s="32"/>
      <c r="E333" s="32" t="s">
        <v>444</v>
      </c>
      <c r="F333" s="40">
        <v>184.8</v>
      </c>
      <c r="G333" s="166"/>
      <c r="H333" s="78" t="s">
        <v>183</v>
      </c>
      <c r="I333" s="112">
        <f t="shared" si="38"/>
        <v>0</v>
      </c>
      <c r="J333" s="97">
        <f t="shared" si="39"/>
        <v>0</v>
      </c>
    </row>
    <row r="334" spans="1:10" ht="12">
      <c r="A334" s="60" t="s">
        <v>332</v>
      </c>
      <c r="B334" s="40">
        <v>228.75</v>
      </c>
      <c r="C334" s="166"/>
      <c r="D334" s="32"/>
      <c r="E334" s="32" t="s">
        <v>448</v>
      </c>
      <c r="F334" s="40">
        <v>367.75</v>
      </c>
      <c r="G334" s="166"/>
      <c r="H334" s="78" t="s">
        <v>183</v>
      </c>
      <c r="I334" s="112">
        <f t="shared" si="38"/>
        <v>0</v>
      </c>
      <c r="J334" s="97">
        <f t="shared" si="39"/>
        <v>0</v>
      </c>
    </row>
    <row r="335" spans="1:10" ht="12">
      <c r="A335" s="39" t="s">
        <v>333</v>
      </c>
      <c r="B335" s="41">
        <v>250</v>
      </c>
      <c r="C335" s="166"/>
      <c r="D335" s="33"/>
      <c r="E335" s="33" t="s">
        <v>288</v>
      </c>
      <c r="F335" s="41">
        <v>401.9</v>
      </c>
      <c r="G335" s="166"/>
      <c r="H335" s="78" t="s">
        <v>183</v>
      </c>
      <c r="I335" s="112">
        <f t="shared" si="38"/>
        <v>0</v>
      </c>
      <c r="J335" s="97">
        <f t="shared" si="39"/>
        <v>0</v>
      </c>
    </row>
    <row r="336" spans="1:8" ht="12">
      <c r="A336" s="42" t="s">
        <v>559</v>
      </c>
      <c r="B336" s="45">
        <f>SUM(I315:I335)</f>
        <v>0</v>
      </c>
      <c r="C336" s="168">
        <f>SUM(C315:C335)</f>
        <v>0</v>
      </c>
      <c r="D336" s="171"/>
      <c r="E336" s="44"/>
      <c r="F336" s="46">
        <f>SUM(J315:J335)</f>
        <v>0</v>
      </c>
      <c r="G336" s="395">
        <f>SUM(G315:G335)</f>
        <v>0</v>
      </c>
      <c r="H336" s="46"/>
    </row>
    <row r="337" spans="1:9" ht="15.75">
      <c r="A337" s="96" t="s">
        <v>290</v>
      </c>
      <c r="B337" s="81"/>
      <c r="C337" s="81"/>
      <c r="D337" s="81"/>
      <c r="E337" s="81"/>
      <c r="F337" s="100"/>
      <c r="G337" s="81"/>
      <c r="H337" s="81"/>
      <c r="I337" s="116"/>
    </row>
    <row r="338" spans="1:8" ht="12">
      <c r="A338" s="70" t="s">
        <v>291</v>
      </c>
      <c r="B338" s="68" t="s">
        <v>575</v>
      </c>
      <c r="C338" s="68" t="s">
        <v>560</v>
      </c>
      <c r="D338" s="68" t="s">
        <v>556</v>
      </c>
      <c r="E338" s="68" t="s">
        <v>292</v>
      </c>
      <c r="F338" s="68" t="s">
        <v>575</v>
      </c>
      <c r="G338" s="391" t="s">
        <v>560</v>
      </c>
      <c r="H338" s="70" t="s">
        <v>556</v>
      </c>
    </row>
    <row r="339" spans="1:10" ht="12">
      <c r="A339" s="346" t="s">
        <v>334</v>
      </c>
      <c r="B339" s="259">
        <v>20.5</v>
      </c>
      <c r="C339" s="348"/>
      <c r="D339" s="348"/>
      <c r="E339" s="32" t="s">
        <v>295</v>
      </c>
      <c r="F339" s="40">
        <v>21</v>
      </c>
      <c r="G339" s="382"/>
      <c r="H339" s="77" t="s">
        <v>294</v>
      </c>
      <c r="I339" s="112">
        <f aca="true" t="shared" si="40" ref="I339:I346">B339*C339</f>
        <v>0</v>
      </c>
      <c r="J339" s="97">
        <f>F339*G339</f>
        <v>0</v>
      </c>
    </row>
    <row r="340" spans="1:10" ht="12">
      <c r="A340" s="60" t="s">
        <v>293</v>
      </c>
      <c r="B340" s="40">
        <v>27.3</v>
      </c>
      <c r="C340" s="166"/>
      <c r="D340" s="73" t="s">
        <v>294</v>
      </c>
      <c r="E340" s="32" t="s">
        <v>298</v>
      </c>
      <c r="F340" s="40">
        <v>27.6</v>
      </c>
      <c r="G340" s="382"/>
      <c r="H340" s="78" t="s">
        <v>299</v>
      </c>
      <c r="I340" s="112">
        <f t="shared" si="40"/>
        <v>0</v>
      </c>
      <c r="J340" s="97">
        <f>F340*G340</f>
        <v>0</v>
      </c>
    </row>
    <row r="341" spans="1:10" ht="12">
      <c r="A341" s="60" t="s">
        <v>296</v>
      </c>
      <c r="B341" s="40">
        <v>34.1</v>
      </c>
      <c r="C341" s="166"/>
      <c r="D341" s="73" t="s">
        <v>297</v>
      </c>
      <c r="E341" s="32" t="s">
        <v>302</v>
      </c>
      <c r="F341" s="40">
        <v>33.3</v>
      </c>
      <c r="G341" s="382"/>
      <c r="H341" s="78" t="s">
        <v>294</v>
      </c>
      <c r="I341" s="112">
        <f t="shared" si="40"/>
        <v>0</v>
      </c>
      <c r="J341" s="97">
        <f>F341*G341</f>
        <v>0</v>
      </c>
    </row>
    <row r="342" spans="1:10" ht="12">
      <c r="A342" s="346" t="s">
        <v>55</v>
      </c>
      <c r="B342" s="463">
        <v>32.6</v>
      </c>
      <c r="D342" s="330" t="s">
        <v>301</v>
      </c>
      <c r="E342" s="33" t="s">
        <v>304</v>
      </c>
      <c r="F342" s="41">
        <v>45.1</v>
      </c>
      <c r="G342" s="397"/>
      <c r="H342" s="78" t="s">
        <v>294</v>
      </c>
      <c r="I342" s="112">
        <f t="shared" si="40"/>
        <v>0</v>
      </c>
      <c r="J342" s="97">
        <f>F342*G342</f>
        <v>0</v>
      </c>
    </row>
    <row r="343" spans="1:9" ht="12">
      <c r="A343" s="60" t="s">
        <v>300</v>
      </c>
      <c r="B343" s="40">
        <v>47.3</v>
      </c>
      <c r="C343" s="166"/>
      <c r="D343" s="73" t="s">
        <v>301</v>
      </c>
      <c r="E343" s="79" t="s">
        <v>305</v>
      </c>
      <c r="F343" s="371"/>
      <c r="G343" s="398"/>
      <c r="H343" s="72"/>
      <c r="I343" s="112">
        <f t="shared" si="40"/>
        <v>0</v>
      </c>
    </row>
    <row r="344" spans="1:10" ht="12">
      <c r="A344" s="60" t="s">
        <v>303</v>
      </c>
      <c r="B344" s="40">
        <v>126.2</v>
      </c>
      <c r="C344" s="166"/>
      <c r="D344" s="73" t="s">
        <v>301</v>
      </c>
      <c r="E344" s="32" t="s">
        <v>307</v>
      </c>
      <c r="F344" s="40">
        <v>11</v>
      </c>
      <c r="G344" s="382"/>
      <c r="H344" s="78" t="s">
        <v>294</v>
      </c>
      <c r="I344" s="112">
        <f t="shared" si="40"/>
        <v>0</v>
      </c>
      <c r="J344" s="97">
        <f>F344*G344</f>
        <v>0</v>
      </c>
    </row>
    <row r="345" spans="1:10" ht="15" customHeight="1">
      <c r="A345" s="60" t="s">
        <v>306</v>
      </c>
      <c r="B345" s="40">
        <v>9.2</v>
      </c>
      <c r="C345" s="166"/>
      <c r="D345" s="73" t="s">
        <v>299</v>
      </c>
      <c r="E345" s="32" t="s">
        <v>308</v>
      </c>
      <c r="F345" s="40">
        <v>12.1</v>
      </c>
      <c r="G345" s="382"/>
      <c r="H345" s="78" t="s">
        <v>299</v>
      </c>
      <c r="I345" s="112">
        <f t="shared" si="40"/>
        <v>0</v>
      </c>
      <c r="J345" s="97">
        <f>F345*G345</f>
        <v>0</v>
      </c>
    </row>
    <row r="346" spans="1:10" ht="15" customHeight="1">
      <c r="A346" s="60" t="s">
        <v>54</v>
      </c>
      <c r="B346" s="40">
        <v>32.6</v>
      </c>
      <c r="C346" s="166"/>
      <c r="D346" s="73" t="s">
        <v>299</v>
      </c>
      <c r="E346" s="32" t="s">
        <v>309</v>
      </c>
      <c r="F346" s="40">
        <v>12.7</v>
      </c>
      <c r="G346" s="382"/>
      <c r="H346" s="78" t="s">
        <v>294</v>
      </c>
      <c r="I346" s="112">
        <f t="shared" si="40"/>
        <v>0</v>
      </c>
      <c r="J346" s="97">
        <f>F346*G346</f>
        <v>0</v>
      </c>
    </row>
    <row r="347" spans="1:8" ht="15" customHeight="1">
      <c r="A347" s="42" t="s">
        <v>559</v>
      </c>
      <c r="B347" s="45">
        <f>SUM(I339:I346)</f>
        <v>0</v>
      </c>
      <c r="C347" s="168">
        <f>SUM(C339:C346)</f>
        <v>0</v>
      </c>
      <c r="D347" s="171"/>
      <c r="E347" s="44"/>
      <c r="F347" s="46">
        <f>SUM(J339:J346)</f>
        <v>0</v>
      </c>
      <c r="G347" s="168">
        <f>SUM(G339:G346)</f>
        <v>0</v>
      </c>
      <c r="H347" s="46"/>
    </row>
    <row r="348" spans="1:8" ht="15">
      <c r="A348" s="80" t="s">
        <v>311</v>
      </c>
      <c r="B348" s="80"/>
      <c r="C348" s="80"/>
      <c r="D348" s="80"/>
      <c r="E348" s="464"/>
      <c r="F348" s="81"/>
      <c r="G348" s="81"/>
      <c r="H348" s="81"/>
    </row>
    <row r="349" spans="1:8" ht="12">
      <c r="A349" s="70" t="s">
        <v>310</v>
      </c>
      <c r="B349" s="68" t="s">
        <v>312</v>
      </c>
      <c r="C349" s="68" t="s">
        <v>575</v>
      </c>
      <c r="D349" s="70" t="s">
        <v>560</v>
      </c>
      <c r="E349" s="81"/>
      <c r="F349" s="81"/>
      <c r="G349" s="81"/>
      <c r="H349" s="81"/>
    </row>
    <row r="350" spans="1:9" ht="21.75">
      <c r="A350" s="60" t="s">
        <v>20</v>
      </c>
      <c r="B350" s="73" t="s">
        <v>23</v>
      </c>
      <c r="C350" s="40">
        <v>23.4</v>
      </c>
      <c r="D350" s="36"/>
      <c r="E350" s="81"/>
      <c r="F350" s="81"/>
      <c r="G350" s="81"/>
      <c r="H350" s="81"/>
      <c r="I350" s="112">
        <f aca="true" t="shared" si="41" ref="I350:I355">C350*D350</f>
        <v>0</v>
      </c>
    </row>
    <row r="351" spans="1:9" ht="21.75">
      <c r="A351" s="60" t="s">
        <v>20</v>
      </c>
      <c r="B351" s="73" t="s">
        <v>313</v>
      </c>
      <c r="C351" s="40">
        <v>24.2</v>
      </c>
      <c r="D351" s="37"/>
      <c r="E351" s="81"/>
      <c r="F351" s="81"/>
      <c r="G351" s="81"/>
      <c r="H351" s="81"/>
      <c r="I351" s="112">
        <f t="shared" si="41"/>
        <v>0</v>
      </c>
    </row>
    <row r="352" spans="1:9" ht="21.75">
      <c r="A352" s="60" t="s">
        <v>21</v>
      </c>
      <c r="B352" s="73" t="s">
        <v>314</v>
      </c>
      <c r="C352" s="40">
        <v>26.3</v>
      </c>
      <c r="D352" s="37"/>
      <c r="E352" s="81"/>
      <c r="F352" s="81"/>
      <c r="G352" s="81"/>
      <c r="H352" s="81"/>
      <c r="I352" s="112">
        <f t="shared" si="41"/>
        <v>0</v>
      </c>
    </row>
    <row r="353" spans="1:9" ht="12.75" customHeight="1">
      <c r="A353" s="60" t="s">
        <v>22</v>
      </c>
      <c r="B353" s="73" t="s">
        <v>23</v>
      </c>
      <c r="C353" s="40">
        <v>7.7</v>
      </c>
      <c r="D353" s="37"/>
      <c r="E353" s="81"/>
      <c r="F353" s="81"/>
      <c r="G353" s="81"/>
      <c r="H353" s="81"/>
      <c r="I353" s="112">
        <f t="shared" si="41"/>
        <v>0</v>
      </c>
    </row>
    <row r="354" spans="1:9" ht="12">
      <c r="A354" s="60" t="s">
        <v>22</v>
      </c>
      <c r="B354" s="73" t="s">
        <v>313</v>
      </c>
      <c r="C354" s="40">
        <v>8.6</v>
      </c>
      <c r="D354" s="37"/>
      <c r="E354" s="81"/>
      <c r="F354" s="81"/>
      <c r="G354" s="81"/>
      <c r="H354" s="81"/>
      <c r="I354" s="112">
        <f t="shared" si="41"/>
        <v>0</v>
      </c>
    </row>
    <row r="355" spans="1:9" ht="12">
      <c r="A355" s="39" t="s">
        <v>22</v>
      </c>
      <c r="B355" s="74" t="s">
        <v>314</v>
      </c>
      <c r="C355" s="41">
        <v>10.7</v>
      </c>
      <c r="D355" s="38"/>
      <c r="E355" s="81"/>
      <c r="F355" s="81"/>
      <c r="G355" s="81"/>
      <c r="H355" s="15"/>
      <c r="I355" s="112">
        <f t="shared" si="41"/>
        <v>0</v>
      </c>
    </row>
    <row r="356" spans="1:8" ht="12">
      <c r="A356" s="42" t="s">
        <v>358</v>
      </c>
      <c r="B356" s="43"/>
      <c r="C356" s="45">
        <f>SUM(I350:I355)</f>
        <v>0</v>
      </c>
      <c r="D356" s="168">
        <f>SUM(D350:D355)</f>
        <v>0</v>
      </c>
      <c r="E356" s="81"/>
      <c r="F356" s="81"/>
      <c r="G356" s="81"/>
      <c r="H356" s="81"/>
    </row>
    <row r="357" spans="1:8" ht="15">
      <c r="A357" s="80" t="s">
        <v>315</v>
      </c>
      <c r="B357" s="80"/>
      <c r="C357" s="135"/>
      <c r="D357" s="135"/>
      <c r="E357" s="81"/>
      <c r="F357" s="90"/>
      <c r="G357" s="90"/>
      <c r="H357" s="90"/>
    </row>
    <row r="358" spans="1:8" ht="12.75">
      <c r="A358" s="177" t="s">
        <v>411</v>
      </c>
      <c r="B358" s="178" t="s">
        <v>347</v>
      </c>
      <c r="C358" s="179"/>
      <c r="D358" s="179"/>
      <c r="E358" s="180" t="s">
        <v>556</v>
      </c>
      <c r="F358" s="181" t="s">
        <v>316</v>
      </c>
      <c r="G358" s="182" t="s">
        <v>560</v>
      </c>
      <c r="H358" s="133"/>
    </row>
    <row r="359" spans="1:9" ht="12">
      <c r="A359" s="121" t="s">
        <v>470</v>
      </c>
      <c r="B359" s="122" t="s">
        <v>471</v>
      </c>
      <c r="C359" s="123"/>
      <c r="D359" s="123"/>
      <c r="E359" s="124" t="s">
        <v>299</v>
      </c>
      <c r="F359" s="134">
        <v>4.6</v>
      </c>
      <c r="G359" s="388"/>
      <c r="H359" s="120"/>
      <c r="I359" s="112">
        <f aca="true" t="shared" si="42" ref="I359:I369">F359*G359</f>
        <v>0</v>
      </c>
    </row>
    <row r="360" spans="1:9" ht="12">
      <c r="A360" s="125" t="s">
        <v>472</v>
      </c>
      <c r="B360" s="126" t="s">
        <v>473</v>
      </c>
      <c r="C360" s="127"/>
      <c r="D360" s="127"/>
      <c r="E360" s="128" t="s">
        <v>297</v>
      </c>
      <c r="F360" s="134">
        <v>3.6</v>
      </c>
      <c r="G360" s="388"/>
      <c r="H360" s="120"/>
      <c r="I360" s="112">
        <f t="shared" si="42"/>
        <v>0</v>
      </c>
    </row>
    <row r="361" spans="1:9" ht="12">
      <c r="A361" s="125" t="s">
        <v>474</v>
      </c>
      <c r="B361" s="126" t="s">
        <v>475</v>
      </c>
      <c r="C361" s="127"/>
      <c r="D361" s="127"/>
      <c r="E361" s="128" t="s">
        <v>476</v>
      </c>
      <c r="F361" s="134">
        <v>18.5</v>
      </c>
      <c r="G361" s="388"/>
      <c r="H361" s="120"/>
      <c r="I361" s="112">
        <f t="shared" si="42"/>
        <v>0</v>
      </c>
    </row>
    <row r="362" spans="1:9" ht="12">
      <c r="A362" s="125" t="s">
        <v>477</v>
      </c>
      <c r="B362" s="126" t="s">
        <v>478</v>
      </c>
      <c r="C362" s="127"/>
      <c r="D362" s="127"/>
      <c r="E362" s="128" t="s">
        <v>479</v>
      </c>
      <c r="F362" s="134">
        <v>18.5</v>
      </c>
      <c r="G362" s="388"/>
      <c r="H362" s="120"/>
      <c r="I362" s="112">
        <f t="shared" si="42"/>
        <v>0</v>
      </c>
    </row>
    <row r="363" spans="1:9" ht="12">
      <c r="A363" s="125" t="s">
        <v>480</v>
      </c>
      <c r="B363" s="126" t="s">
        <v>481</v>
      </c>
      <c r="C363" s="127"/>
      <c r="D363" s="127"/>
      <c r="E363" s="128" t="s">
        <v>482</v>
      </c>
      <c r="F363" s="134">
        <v>6.1</v>
      </c>
      <c r="G363" s="388"/>
      <c r="H363" s="120"/>
      <c r="I363" s="112">
        <f t="shared" si="42"/>
        <v>0</v>
      </c>
    </row>
    <row r="364" spans="1:9" ht="12">
      <c r="A364" s="125" t="s">
        <v>483</v>
      </c>
      <c r="B364" s="126" t="s">
        <v>484</v>
      </c>
      <c r="C364" s="127"/>
      <c r="D364" s="127"/>
      <c r="E364" s="128" t="s">
        <v>485</v>
      </c>
      <c r="F364" s="134">
        <v>4.7</v>
      </c>
      <c r="G364" s="388"/>
      <c r="H364" s="120"/>
      <c r="I364" s="112">
        <f t="shared" si="42"/>
        <v>0</v>
      </c>
    </row>
    <row r="365" spans="1:9" ht="12">
      <c r="A365" s="125" t="s">
        <v>486</v>
      </c>
      <c r="B365" s="126" t="s">
        <v>487</v>
      </c>
      <c r="C365" s="127"/>
      <c r="D365" s="127"/>
      <c r="E365" s="128" t="s">
        <v>488</v>
      </c>
      <c r="F365" s="134">
        <v>4.3</v>
      </c>
      <c r="G365" s="388"/>
      <c r="H365" s="120"/>
      <c r="I365" s="112">
        <f t="shared" si="42"/>
        <v>0</v>
      </c>
    </row>
    <row r="366" spans="1:9" ht="12">
      <c r="A366" s="125" t="s">
        <v>489</v>
      </c>
      <c r="B366" s="126" t="s">
        <v>490</v>
      </c>
      <c r="C366" s="127"/>
      <c r="D366" s="127"/>
      <c r="E366" s="128" t="s">
        <v>491</v>
      </c>
      <c r="F366" s="134">
        <v>4.6</v>
      </c>
      <c r="G366" s="388"/>
      <c r="H366" s="120"/>
      <c r="I366" s="112">
        <f t="shared" si="42"/>
        <v>0</v>
      </c>
    </row>
    <row r="367" spans="1:9" ht="12">
      <c r="A367" s="125" t="s">
        <v>492</v>
      </c>
      <c r="B367" s="126" t="s">
        <v>170</v>
      </c>
      <c r="C367" s="127"/>
      <c r="D367" s="127"/>
      <c r="E367" s="128" t="s">
        <v>171</v>
      </c>
      <c r="F367" s="134">
        <v>5.5</v>
      </c>
      <c r="G367" s="388"/>
      <c r="H367" s="120"/>
      <c r="I367" s="112">
        <f t="shared" si="42"/>
        <v>0</v>
      </c>
    </row>
    <row r="368" spans="1:10" s="15" customFormat="1" ht="12">
      <c r="A368" s="125" t="s">
        <v>172</v>
      </c>
      <c r="B368" s="126" t="s">
        <v>173</v>
      </c>
      <c r="C368" s="127"/>
      <c r="D368" s="127"/>
      <c r="E368" s="128" t="s">
        <v>174</v>
      </c>
      <c r="F368" s="134">
        <v>4.6</v>
      </c>
      <c r="G368" s="388"/>
      <c r="H368" s="120"/>
      <c r="I368" s="112">
        <f t="shared" si="42"/>
        <v>0</v>
      </c>
      <c r="J368" s="97"/>
    </row>
    <row r="369" spans="1:9" ht="12">
      <c r="A369" s="129" t="s">
        <v>175</v>
      </c>
      <c r="B369" s="130" t="s">
        <v>176</v>
      </c>
      <c r="C369" s="131"/>
      <c r="D369" s="131"/>
      <c r="E369" s="132" t="s">
        <v>177</v>
      </c>
      <c r="F369" s="134">
        <v>3.9</v>
      </c>
      <c r="G369" s="388"/>
      <c r="H369" s="120"/>
      <c r="I369" s="317">
        <f t="shared" si="42"/>
        <v>0</v>
      </c>
    </row>
    <row r="370" spans="1:9" ht="12">
      <c r="A370" s="150" t="s">
        <v>358</v>
      </c>
      <c r="B370" s="151"/>
      <c r="C370" s="151"/>
      <c r="D370" s="151"/>
      <c r="E370" s="152"/>
      <c r="F370" s="140">
        <f>I370</f>
        <v>0</v>
      </c>
      <c r="G370" s="396">
        <f>SUM(G359:G369)</f>
        <v>0</v>
      </c>
      <c r="H370" s="106"/>
      <c r="I370" s="112">
        <f>SUM(I359:I369)</f>
        <v>0</v>
      </c>
    </row>
    <row r="371" spans="1:8" ht="15.75">
      <c r="A371" s="93" t="s">
        <v>381</v>
      </c>
      <c r="B371" s="81"/>
      <c r="C371" s="81"/>
      <c r="D371" s="90"/>
      <c r="E371" s="81"/>
      <c r="F371" s="90"/>
      <c r="G371" s="90"/>
      <c r="H371" s="90"/>
    </row>
    <row r="372" spans="1:8" ht="15">
      <c r="A372" s="426" t="s">
        <v>382</v>
      </c>
      <c r="B372" s="435" t="s">
        <v>575</v>
      </c>
      <c r="C372" s="429" t="s">
        <v>560</v>
      </c>
      <c r="D372" s="145"/>
      <c r="E372" s="439" t="s">
        <v>383</v>
      </c>
      <c r="F372" s="439" t="s">
        <v>575</v>
      </c>
      <c r="G372" s="442" t="s">
        <v>560</v>
      </c>
      <c r="H372" s="107"/>
    </row>
    <row r="373" spans="1:10" ht="13.5" customHeight="1">
      <c r="A373" s="430" t="s">
        <v>335</v>
      </c>
      <c r="B373" s="436">
        <v>6.6</v>
      </c>
      <c r="C373" s="433"/>
      <c r="D373" s="372"/>
      <c r="E373" s="443" t="s">
        <v>388</v>
      </c>
      <c r="F373" s="450">
        <v>10</v>
      </c>
      <c r="G373" s="433"/>
      <c r="H373" s="440"/>
      <c r="I373" s="112">
        <f>B373*C373</f>
        <v>0</v>
      </c>
      <c r="J373" s="112">
        <f>C373*D373</f>
        <v>0</v>
      </c>
    </row>
    <row r="374" spans="1:10" ht="15" customHeight="1">
      <c r="A374" s="431" t="s">
        <v>384</v>
      </c>
      <c r="B374" s="437">
        <v>130</v>
      </c>
      <c r="C374" s="427"/>
      <c r="D374" s="86"/>
      <c r="E374" s="428" t="s">
        <v>389</v>
      </c>
      <c r="F374" s="40">
        <v>12</v>
      </c>
      <c r="G374" s="444"/>
      <c r="H374" s="441"/>
      <c r="I374" s="112" t="e">
        <f>B374*#REF!</f>
        <v>#REF!</v>
      </c>
      <c r="J374" s="112" t="e">
        <f>#REF!*D374</f>
        <v>#REF!</v>
      </c>
    </row>
    <row r="375" spans="1:10" ht="12.75" thickBot="1">
      <c r="A375" s="431" t="s">
        <v>385</v>
      </c>
      <c r="B375" s="437">
        <v>34.45</v>
      </c>
      <c r="C375" s="427"/>
      <c r="D375" s="86"/>
      <c r="E375" s="446" t="s">
        <v>554</v>
      </c>
      <c r="F375" s="373">
        <v>25</v>
      </c>
      <c r="G375" s="445"/>
      <c r="H375" s="375"/>
      <c r="I375" s="112">
        <f>B375*C374</f>
        <v>0</v>
      </c>
      <c r="J375" s="112">
        <f>C374*D375</f>
        <v>0</v>
      </c>
    </row>
    <row r="376" spans="1:10" ht="12">
      <c r="A376" s="431" t="s">
        <v>386</v>
      </c>
      <c r="B376" s="437">
        <v>125</v>
      </c>
      <c r="C376" s="427"/>
      <c r="D376" s="86"/>
      <c r="E376" s="428" t="s">
        <v>56</v>
      </c>
      <c r="F376" s="40">
        <v>0.25</v>
      </c>
      <c r="G376" s="445"/>
      <c r="H376" s="375"/>
      <c r="I376" s="112">
        <f>B376*C375</f>
        <v>0</v>
      </c>
      <c r="J376" s="112">
        <f>C375*D376</f>
        <v>0</v>
      </c>
    </row>
    <row r="377" spans="1:10" ht="12.75" thickBot="1">
      <c r="A377" s="432" t="s">
        <v>387</v>
      </c>
      <c r="B377" s="438">
        <v>31</v>
      </c>
      <c r="C377" s="434"/>
      <c r="D377" s="86"/>
      <c r="E377" s="446" t="s">
        <v>57</v>
      </c>
      <c r="F377" s="373">
        <v>0.25</v>
      </c>
      <c r="G377" s="374"/>
      <c r="H377" s="375"/>
      <c r="I377" s="112">
        <f>B377*C376</f>
        <v>0</v>
      </c>
      <c r="J377" s="112">
        <f>C376*D377</f>
        <v>0</v>
      </c>
    </row>
    <row r="378" spans="4:10" ht="12">
      <c r="D378" s="86"/>
      <c r="E378" s="447" t="s">
        <v>559</v>
      </c>
      <c r="F378" s="448">
        <f>I377+J377</f>
        <v>0</v>
      </c>
      <c r="G378" s="449"/>
      <c r="H378" s="375"/>
      <c r="I378" s="317">
        <f>F373*C377</f>
        <v>0</v>
      </c>
      <c r="J378" s="317">
        <f>C377*D378</f>
        <v>0</v>
      </c>
    </row>
    <row r="379" spans="1:10" ht="12">
      <c r="A379" s="384"/>
      <c r="B379" s="385"/>
      <c r="C379" s="385"/>
      <c r="D379" s="86"/>
      <c r="E379" s="222"/>
      <c r="F379" s="222"/>
      <c r="G379" s="52"/>
      <c r="H379" s="375"/>
      <c r="I379" s="112" t="e">
        <f>SUM(I373:I378)</f>
        <v>#REF!</v>
      </c>
      <c r="J379" s="97" t="e">
        <f>SUM(J373:J378)</f>
        <v>#REF!</v>
      </c>
    </row>
    <row r="380" spans="4:8" ht="12">
      <c r="D380" s="85"/>
      <c r="E380" s="81"/>
      <c r="F380" s="81"/>
      <c r="G380" s="81"/>
      <c r="H380" s="81"/>
    </row>
  </sheetData>
  <mergeCells count="14">
    <mergeCell ref="A9:B9"/>
    <mergeCell ref="A11:B11"/>
    <mergeCell ref="A12:B12"/>
    <mergeCell ref="A13:B13"/>
    <mergeCell ref="D8:E8"/>
    <mergeCell ref="A37:E37"/>
    <mergeCell ref="A39:E39"/>
    <mergeCell ref="D5:E5"/>
    <mergeCell ref="D6:E6"/>
    <mergeCell ref="D7:E7"/>
    <mergeCell ref="D10:E10"/>
    <mergeCell ref="D11:E11"/>
    <mergeCell ref="D12:E12"/>
    <mergeCell ref="D13:E13"/>
  </mergeCells>
  <hyperlinks>
    <hyperlink ref="B2" r:id="rId1" display="Info@Sterlingrope.com"/>
  </hyperlinks>
  <printOptions/>
  <pageMargins left="0.51" right="0.6" top="0.35" bottom="0.29" header="0.39" footer="0.25"/>
  <pageSetup horizontalDpi="600" verticalDpi="600" orientation="portrait" scale="70"/>
  <rowBreaks count="6" manualBreakCount="6">
    <brk id="41" max="255" man="1"/>
    <brk id="113" max="7" man="1"/>
    <brk id="180" max="7" man="1"/>
    <brk id="215" max="7" man="1"/>
    <brk id="281" max="7" man="1"/>
    <brk id="336" max="7"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G49"/>
  <sheetViews>
    <sheetView workbookViewId="0" topLeftCell="A4">
      <selection activeCell="A15" sqref="A15:E15"/>
    </sheetView>
  </sheetViews>
  <sheetFormatPr defaultColWidth="11.421875" defaultRowHeight="12.75"/>
  <cols>
    <col min="1" max="1" width="23.421875" style="0" customWidth="1"/>
    <col min="2" max="2" width="8.8515625" style="0" customWidth="1"/>
    <col min="3" max="3" width="7.7109375" style="0" customWidth="1"/>
    <col min="4" max="4" width="8.00390625" style="0" customWidth="1"/>
    <col min="5" max="5" width="27.421875" style="0" customWidth="1"/>
    <col min="6" max="6" width="8.8515625" style="0" customWidth="1"/>
    <col min="7" max="7" width="7.7109375" style="0" customWidth="1"/>
    <col min="8" max="8" width="8.421875" style="198" customWidth="1"/>
    <col min="9" max="9" width="9.140625" style="199" customWidth="1"/>
    <col min="10" max="10" width="9.140625" style="200" customWidth="1"/>
    <col min="11" max="20" width="9.140625" style="198" customWidth="1"/>
    <col min="21" max="21" width="9.140625" style="197" customWidth="1"/>
    <col min="22" max="33" width="9.140625" style="196" customWidth="1"/>
    <col min="34" max="16384" width="8.8515625" style="0" customWidth="1"/>
  </cols>
  <sheetData>
    <row r="1" spans="1:7" ht="30" customHeight="1" thickBot="1">
      <c r="A1" s="183"/>
      <c r="B1" s="184"/>
      <c r="C1" s="185"/>
      <c r="D1" s="185"/>
      <c r="E1" s="425" t="s">
        <v>19</v>
      </c>
      <c r="F1" s="186"/>
      <c r="G1" s="186"/>
    </row>
    <row r="2" spans="1:7" ht="19.5" customHeight="1">
      <c r="A2" s="183"/>
      <c r="B2" s="187" t="s">
        <v>360</v>
      </c>
      <c r="C2" s="188"/>
      <c r="D2" s="188"/>
      <c r="E2" s="186"/>
      <c r="F2" s="186"/>
      <c r="G2" s="186"/>
    </row>
    <row r="3" spans="1:7" ht="16.5" customHeight="1">
      <c r="A3" s="418" t="s">
        <v>495</v>
      </c>
      <c r="B3" s="422">
        <f>OrderForm!B5</f>
        <v>0</v>
      </c>
      <c r="C3" s="189"/>
      <c r="D3" s="189" t="s">
        <v>180</v>
      </c>
      <c r="E3" s="189"/>
      <c r="F3" s="190"/>
      <c r="G3" s="186"/>
    </row>
    <row r="4" spans="1:7" ht="12.75" thickBot="1">
      <c r="A4" s="423" t="str">
        <f>OrderForm!A6</f>
        <v>Today's Date</v>
      </c>
      <c r="B4" s="424">
        <f>OrderForm!B6</f>
        <v>38849</v>
      </c>
      <c r="C4" s="190"/>
      <c r="D4" s="553">
        <f>OrderForm!D5</f>
        <v>0</v>
      </c>
      <c r="E4" s="554"/>
      <c r="F4" s="190"/>
      <c r="G4" s="186"/>
    </row>
    <row r="5" spans="2:7" ht="12.75" thickBot="1">
      <c r="B5" s="189"/>
      <c r="C5" s="190"/>
      <c r="D5" s="555">
        <f>OrderForm!D6</f>
        <v>0</v>
      </c>
      <c r="E5" s="556"/>
      <c r="F5" s="190"/>
      <c r="G5" s="186"/>
    </row>
    <row r="6" spans="1:7" ht="12.75" thickBot="1">
      <c r="A6" s="417" t="s">
        <v>178</v>
      </c>
      <c r="B6" s="191">
        <f>OrderForm!B7</f>
        <v>0</v>
      </c>
      <c r="C6" s="190"/>
      <c r="D6" s="555">
        <f>OrderForm!D7</f>
        <v>0</v>
      </c>
      <c r="E6" s="556"/>
      <c r="F6" s="190"/>
      <c r="G6" s="186"/>
    </row>
    <row r="7" spans="1:7" ht="12">
      <c r="A7" s="189" t="s">
        <v>62</v>
      </c>
      <c r="B7" s="190"/>
      <c r="C7" s="189"/>
      <c r="D7" s="534">
        <f>OrderForm!D8</f>
        <v>0</v>
      </c>
      <c r="E7" s="535"/>
      <c r="F7" s="190"/>
      <c r="G7" s="186"/>
    </row>
    <row r="8" spans="1:7" ht="12.75" thickBot="1">
      <c r="A8" s="551">
        <f>OrderForm!A9</f>
        <v>0</v>
      </c>
      <c r="B8" s="552"/>
      <c r="C8" s="190"/>
      <c r="D8" s="189" t="s">
        <v>181</v>
      </c>
      <c r="E8" s="189"/>
      <c r="F8" s="190"/>
      <c r="G8" s="186"/>
    </row>
    <row r="9" spans="1:7" ht="12.75" thickBot="1">
      <c r="A9" s="189" t="s">
        <v>179</v>
      </c>
      <c r="B9" s="189"/>
      <c r="C9" s="190"/>
      <c r="D9" s="537">
        <f>OrderForm!D10</f>
        <v>0</v>
      </c>
      <c r="E9" s="538"/>
      <c r="F9" s="190"/>
      <c r="G9" s="186"/>
    </row>
    <row r="10" spans="1:7" ht="12.75" thickBot="1">
      <c r="A10" s="551">
        <f>OrderForm!A11</f>
        <v>0</v>
      </c>
      <c r="B10" s="552"/>
      <c r="C10" s="190"/>
      <c r="D10" s="539">
        <f>OrderForm!D11</f>
        <v>0</v>
      </c>
      <c r="E10" s="540"/>
      <c r="F10" s="190"/>
      <c r="G10" s="186"/>
    </row>
    <row r="11" spans="1:7" ht="12.75" thickBot="1">
      <c r="A11" s="549">
        <f>OrderForm!A12</f>
        <v>0</v>
      </c>
      <c r="B11" s="550"/>
      <c r="C11" s="190"/>
      <c r="D11" s="539">
        <f>OrderForm!D12</f>
        <v>0</v>
      </c>
      <c r="E11" s="540"/>
      <c r="F11" s="190"/>
      <c r="G11" s="186"/>
    </row>
    <row r="12" spans="1:7" ht="12.75" thickBot="1">
      <c r="A12" s="549">
        <f>OrderForm!A13</f>
        <v>0</v>
      </c>
      <c r="B12" s="550"/>
      <c r="C12" s="190"/>
      <c r="D12" s="542">
        <f>OrderForm!D13</f>
        <v>0</v>
      </c>
      <c r="E12" s="543"/>
      <c r="F12" s="190"/>
      <c r="G12" s="186"/>
    </row>
    <row r="13" spans="1:7" ht="0.75" customHeight="1">
      <c r="A13" s="186"/>
      <c r="B13" s="186"/>
      <c r="C13" s="186"/>
      <c r="D13" s="186"/>
      <c r="E13" s="186"/>
      <c r="F13" s="186"/>
      <c r="G13" s="186"/>
    </row>
    <row r="14" spans="1:5" ht="12">
      <c r="A14" s="202" t="s">
        <v>574</v>
      </c>
      <c r="B14" s="203"/>
      <c r="C14" s="203"/>
      <c r="D14" s="203"/>
      <c r="E14" s="203"/>
    </row>
    <row r="15" spans="1:6" ht="12">
      <c r="A15" s="413"/>
      <c r="B15" s="201"/>
      <c r="C15" s="201"/>
      <c r="D15" s="415"/>
      <c r="E15" s="415"/>
      <c r="F15" s="510"/>
    </row>
    <row r="16" spans="1:6" ht="12">
      <c r="A16" s="414"/>
      <c r="B16" s="201"/>
      <c r="C16" s="201"/>
      <c r="D16" s="415"/>
      <c r="E16" s="415"/>
      <c r="F16" s="510"/>
    </row>
    <row r="17" spans="1:6" ht="12">
      <c r="A17" s="413"/>
      <c r="B17" s="201"/>
      <c r="C17" s="201"/>
      <c r="D17" s="415"/>
      <c r="E17" s="415"/>
      <c r="F17" s="510"/>
    </row>
    <row r="18" spans="1:6" ht="12">
      <c r="A18" s="413"/>
      <c r="B18" s="201"/>
      <c r="C18" s="201"/>
      <c r="D18" s="415"/>
      <c r="E18" s="415"/>
      <c r="F18" s="510"/>
    </row>
    <row r="19" spans="1:6" ht="12">
      <c r="A19" s="413"/>
      <c r="B19" s="201"/>
      <c r="C19" s="201"/>
      <c r="D19" s="415"/>
      <c r="E19" s="415"/>
      <c r="F19" s="510"/>
    </row>
    <row r="20" spans="1:6" ht="12">
      <c r="A20" s="413"/>
      <c r="B20" s="201"/>
      <c r="C20" s="201"/>
      <c r="D20" s="415"/>
      <c r="E20" s="415"/>
      <c r="F20" s="510"/>
    </row>
    <row r="21" spans="1:5" ht="12">
      <c r="A21" s="413"/>
      <c r="B21" s="201"/>
      <c r="C21" s="201"/>
      <c r="D21" s="415"/>
      <c r="E21" s="415"/>
    </row>
    <row r="22" spans="1:5" ht="12">
      <c r="A22" s="413"/>
      <c r="D22" s="413"/>
      <c r="E22" s="416"/>
    </row>
    <row r="23" spans="1:5" ht="12">
      <c r="A23" s="413"/>
      <c r="D23" s="413"/>
      <c r="E23" s="416"/>
    </row>
    <row r="24" spans="1:5" ht="12">
      <c r="A24" s="413"/>
      <c r="D24" s="413"/>
      <c r="E24" s="416"/>
    </row>
    <row r="25" spans="1:5" ht="12">
      <c r="A25" s="413"/>
      <c r="D25" s="413"/>
      <c r="E25" s="416"/>
    </row>
    <row r="26" spans="1:5" ht="12">
      <c r="A26" s="413"/>
      <c r="D26" s="413"/>
      <c r="E26" s="416"/>
    </row>
    <row r="27" spans="1:5" ht="12">
      <c r="A27" s="413"/>
      <c r="D27" s="413"/>
      <c r="E27" s="416"/>
    </row>
    <row r="28" spans="1:5" ht="12">
      <c r="A28" s="413"/>
      <c r="D28" s="413"/>
      <c r="E28" s="416"/>
    </row>
    <row r="29" spans="1:5" ht="12">
      <c r="A29" s="413"/>
      <c r="D29" s="413"/>
      <c r="E29" s="416"/>
    </row>
    <row r="30" spans="1:5" ht="12">
      <c r="A30" s="413"/>
      <c r="D30" s="413"/>
      <c r="E30" s="416"/>
    </row>
    <row r="31" ht="12">
      <c r="E31" s="204"/>
    </row>
    <row r="32" ht="12">
      <c r="E32" s="204"/>
    </row>
    <row r="33" ht="12">
      <c r="E33" s="204"/>
    </row>
    <row r="34" ht="12">
      <c r="E34" s="204"/>
    </row>
    <row r="35" ht="12">
      <c r="E35" s="204"/>
    </row>
    <row r="36" ht="12">
      <c r="E36" s="204"/>
    </row>
    <row r="37" ht="12">
      <c r="E37" s="204"/>
    </row>
    <row r="38" ht="12">
      <c r="E38" s="204"/>
    </row>
    <row r="39" ht="12">
      <c r="E39" s="204"/>
    </row>
    <row r="44" ht="12">
      <c r="E44" s="204"/>
    </row>
    <row r="45" ht="12">
      <c r="E45" s="204"/>
    </row>
    <row r="49" ht="12">
      <c r="E49" s="204"/>
    </row>
  </sheetData>
  <mergeCells count="12">
    <mergeCell ref="D12:E12"/>
    <mergeCell ref="D11:E11"/>
    <mergeCell ref="A11:B11"/>
    <mergeCell ref="A12:B12"/>
    <mergeCell ref="A10:B10"/>
    <mergeCell ref="A8:B8"/>
    <mergeCell ref="D4:E4"/>
    <mergeCell ref="D5:E5"/>
    <mergeCell ref="D6:E6"/>
    <mergeCell ref="D7:E7"/>
    <mergeCell ref="D9:E9"/>
    <mergeCell ref="D10:E10"/>
  </mergeCells>
  <hyperlinks>
    <hyperlink ref="B2" r:id="rId1" display="Info@Sterlingrope.com"/>
  </hyperlinks>
  <printOptions/>
  <pageMargins left="0.51" right="0.6" top="0.38" bottom="0.53" header="0.5" footer="0.5"/>
  <pageSetup horizontalDpi="600" verticalDpi="600" orientation="portrait" scale="8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Sterling Rope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dc:creator>
  <cp:keywords/>
  <dc:description/>
  <cp:lastModifiedBy>Tim Richards</cp:lastModifiedBy>
  <cp:lastPrinted>2005-09-02T13:11:50Z</cp:lastPrinted>
  <dcterms:created xsi:type="dcterms:W3CDTF">2003-08-26T16:22:52Z</dcterms:created>
  <dcterms:modified xsi:type="dcterms:W3CDTF">2005-09-13T16:11:26Z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113367777</vt:i4>
  </property>
  <property fmtid="{D5CDD505-2E9C-101B-9397-08002B2CF9AE}" pid="3" name="_EmailSubject">
    <vt:lpwstr/>
  </property>
  <property fmtid="{D5CDD505-2E9C-101B-9397-08002B2CF9AE}" pid="4" name="_AuthorEmail">
    <vt:lpwstr>info@rupalnet.com</vt:lpwstr>
  </property>
  <property fmtid="{D5CDD505-2E9C-101B-9397-08002B2CF9AE}" pid="5" name="_AuthorEmailDisplayName">
    <vt:lpwstr>Rupal</vt:lpwstr>
  </property>
</Properties>
</file>